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0" yWindow="0" windowWidth="23040" windowHeight="9408" tabRatio="703"/>
  </bookViews>
  <sheets>
    <sheet name="UO_PONTEDILEGNO" sheetId="1" r:id="rId1"/>
    <sheet name="UO_PONTEDILEGNO (2)" sheetId="101" r:id="rId2"/>
    <sheet name="dati" sheetId="2" r:id="rId3"/>
    <sheet name="FORMAT_determina cumulativa-21" sheetId="6" r:id="rId4"/>
    <sheet name="3M SRL" sheetId="96" r:id="rId5"/>
    <sheet name="Stella Alpina" sheetId="60" r:id="rId6"/>
    <sheet name="A.D. SRL" sheetId="80" r:id="rId7"/>
    <sheet name="AGRIAVVENTURA" sheetId="98" r:id="rId8"/>
    <sheet name="AGUST" sheetId="84" r:id="rId9"/>
    <sheet name="Alim.Moretti" sheetId="61" r:id="rId10"/>
    <sheet name="ATS" sheetId="86" r:id="rId11"/>
    <sheet name="BENDOTTI" sheetId="94" r:id="rId12"/>
    <sheet name="CADI' SRL" sheetId="90" r:id="rId13"/>
    <sheet name="Camuna fresco" sheetId="63" r:id="rId14"/>
    <sheet name="DAC" sheetId="74" r:id="rId15"/>
    <sheet name="DETERCHIMICA" sheetId="64" r:id="rId16"/>
    <sheet name="EDIL CLAUDIO" sheetId="88" r:id="rId17"/>
    <sheet name="FARMACIA DELLO SPORTIVO" sheetId="76" r:id="rId18"/>
    <sheet name="FARMACIA PETROBONI" sheetId="91" r:id="rId19"/>
    <sheet name="FERRARI BATTISTA" sheetId="83" r:id="rId20"/>
    <sheet name="FERRARI BATTISTA - detersivi" sheetId="93" r:id="rId21"/>
    <sheet name="Ferramenta Rizzi" sheetId="73" r:id="rId22"/>
    <sheet name="Formis" sheetId="67" r:id="rId23"/>
    <sheet name="GENERALE BEVERAGE" sheetId="75" r:id="rId24"/>
    <sheet name="GENZIANELLA" sheetId="89" r:id="rId25"/>
    <sheet name="G.F. MARKET" sheetId="100" r:id="rId26"/>
    <sheet name="Gregorini" sheetId="71" r:id="rId27"/>
    <sheet name="HOTEL PASSO DELLO STELVIO" sheetId="97" r:id="rId28"/>
    <sheet name="La Melagrana" sheetId="68" r:id="rId29"/>
    <sheet name="LA PERGOLA" sheetId="78" r:id="rId30"/>
    <sheet name="LA TORRETTA" sheetId="85" r:id="rId31"/>
    <sheet name="MaroniTurismo" sheetId="62" r:id="rId32"/>
    <sheet name="Pedezzi frutta" sheetId="65" r:id="rId33"/>
    <sheet name="RIZZI SNC" sheetId="81" r:id="rId34"/>
    <sheet name="SIFAS" sheetId="79" r:id="rId35"/>
    <sheet name="SNOW BOARD HOUSE" sheetId="95" r:id="rId36"/>
    <sheet name="Spesamia" sheetId="70" r:id="rId37"/>
    <sheet name="Taccolini bibite" sheetId="69" r:id="rId38"/>
    <sheet name="TONALE PRESENA GESTIONI" sheetId="82" r:id="rId39"/>
    <sheet name="Val Wash Clusane-Ponte" sheetId="92" r:id="rId40"/>
    <sheet name="Valcamonica service" sheetId="66" r:id="rId41"/>
    <sheet name="JOLLY" sheetId="99" r:id="rId42"/>
    <sheet name="ZAMBONI MACELLERIA" sheetId="77" r:id="rId43"/>
  </sheets>
  <definedNames>
    <definedName name="_xlnm._FilterDatabase" localSheetId="0" hidden="1">UO_PONTEDILEGNO!$A$1:$M$169</definedName>
    <definedName name="_xlnm._FilterDatabase" localSheetId="1" hidden="1">'UO_PONTEDILEGNO (2)'!$A$1:$H$199</definedName>
    <definedName name="_Hlk23157351" localSheetId="0">UO_PONTEDILEGNO!$E$16</definedName>
    <definedName name="_Hlk23157351" localSheetId="1">'UO_PONTEDILEGNO (2)'!$C$46</definedName>
    <definedName name="procedura" localSheetId="9">#REF!</definedName>
    <definedName name="procedura" localSheetId="31">#REF!</definedName>
    <definedName name="procedura" localSheetId="5">#REF!</definedName>
    <definedName name="procedura">dati!$B$1:$B$7</definedName>
    <definedName name="struttura" localSheetId="9">#REF!</definedName>
    <definedName name="struttura" localSheetId="31">#REF!</definedName>
    <definedName name="struttura" localSheetId="5">#REF!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01" l="1"/>
  <c r="H45" i="101"/>
  <c r="H44" i="101"/>
  <c r="H43" i="101"/>
  <c r="H42" i="101"/>
  <c r="H41" i="101"/>
  <c r="H40" i="101"/>
  <c r="H39" i="101"/>
  <c r="H38" i="101"/>
  <c r="H37" i="101"/>
  <c r="H36" i="101"/>
  <c r="C27" i="74"/>
  <c r="C18" i="64"/>
  <c r="H10" i="64" s="1"/>
  <c r="H12" i="64" s="1"/>
  <c r="C14" i="100"/>
  <c r="H10" i="100" s="1"/>
  <c r="H9" i="100"/>
  <c r="C14" i="62"/>
  <c r="H10" i="62" s="1"/>
  <c r="H9" i="62"/>
  <c r="C39" i="92"/>
  <c r="L39" i="92"/>
  <c r="G9" i="74" l="1"/>
  <c r="G11" i="74" s="1"/>
  <c r="H12" i="100"/>
  <c r="H12" i="62"/>
  <c r="C49" i="78"/>
  <c r="C20" i="99"/>
  <c r="H10" i="99" s="1"/>
  <c r="H9" i="99"/>
  <c r="C65" i="74"/>
  <c r="G39" i="74" s="1"/>
  <c r="M7" i="1"/>
  <c r="M8" i="1"/>
  <c r="M9" i="1"/>
  <c r="M10" i="1"/>
  <c r="M11" i="1"/>
  <c r="M12" i="1"/>
  <c r="M13" i="1"/>
  <c r="M14" i="1"/>
  <c r="M15" i="1"/>
  <c r="M16" i="1"/>
  <c r="M6" i="1"/>
  <c r="C33" i="62"/>
  <c r="H29" i="62" s="1"/>
  <c r="H28" i="62"/>
  <c r="C36" i="60"/>
  <c r="H12" i="99" l="1"/>
  <c r="H31" i="62"/>
  <c r="C24" i="93"/>
  <c r="H10" i="93" s="1"/>
  <c r="H9" i="93"/>
  <c r="C15" i="98"/>
  <c r="H11" i="98" s="1"/>
  <c r="H10" i="98"/>
  <c r="C19" i="78"/>
  <c r="H10" i="78" s="1"/>
  <c r="H9" i="78"/>
  <c r="C19" i="97"/>
  <c r="H10" i="97" s="1"/>
  <c r="H9" i="97"/>
  <c r="C14" i="96"/>
  <c r="H10" i="96" s="1"/>
  <c r="H9" i="96"/>
  <c r="C14" i="95"/>
  <c r="H10" i="95" s="1"/>
  <c r="H9" i="95"/>
  <c r="C14" i="94"/>
  <c r="H9" i="94" s="1"/>
  <c r="H11" i="94" s="1"/>
  <c r="H12" i="93" l="1"/>
  <c r="H13" i="98"/>
  <c r="H12" i="78"/>
  <c r="H12" i="97"/>
  <c r="H12" i="96"/>
  <c r="H12" i="95"/>
  <c r="C46" i="82"/>
  <c r="C97" i="64"/>
  <c r="C38" i="64"/>
  <c r="H30" i="64" s="1"/>
  <c r="H32" i="64" s="1"/>
  <c r="C19" i="90"/>
  <c r="H10" i="90" s="1"/>
  <c r="C20" i="82"/>
  <c r="H10" i="82" s="1"/>
  <c r="H9" i="82"/>
  <c r="H12" i="90" l="1"/>
  <c r="H12" i="82"/>
  <c r="C60" i="61"/>
  <c r="F10" i="61" s="1"/>
  <c r="F9" i="61"/>
  <c r="H9" i="67"/>
  <c r="C26" i="67"/>
  <c r="H10" i="67" s="1"/>
  <c r="C29" i="65"/>
  <c r="H10" i="65" s="1"/>
  <c r="H9" i="65"/>
  <c r="H12" i="65" l="1"/>
  <c r="G41" i="74"/>
  <c r="F12" i="61"/>
  <c r="H12" i="67"/>
  <c r="C120" i="61"/>
  <c r="F72" i="61" s="1"/>
  <c r="F71" i="61"/>
  <c r="F74" i="61" l="1"/>
  <c r="H11" i="92"/>
  <c r="C115" i="74"/>
  <c r="O43" i="83" l="1"/>
  <c r="H10" i="92" l="1"/>
  <c r="H13" i="92" l="1"/>
  <c r="H32" i="78"/>
  <c r="H31" i="78"/>
  <c r="C24" i="91"/>
  <c r="H10" i="91" s="1"/>
  <c r="H9" i="91"/>
  <c r="C42" i="90"/>
  <c r="H37" i="90" s="1"/>
  <c r="H36" i="90"/>
  <c r="H34" i="78" l="1"/>
  <c r="H12" i="91"/>
  <c r="H41" i="90"/>
  <c r="C14" i="89"/>
  <c r="H10" i="89" s="1"/>
  <c r="H9" i="89"/>
  <c r="P10" i="83"/>
  <c r="P9" i="83"/>
  <c r="Q9" i="83" s="1"/>
  <c r="C18" i="88"/>
  <c r="H10" i="88" s="1"/>
  <c r="H12" i="88" s="1"/>
  <c r="C61" i="64"/>
  <c r="C13" i="86"/>
  <c r="H10" i="86" s="1"/>
  <c r="H9" i="86"/>
  <c r="C14" i="85"/>
  <c r="G12" i="85"/>
  <c r="C16" i="84"/>
  <c r="H10" i="84" s="1"/>
  <c r="H9" i="84"/>
  <c r="C43" i="83"/>
  <c r="H29" i="83"/>
  <c r="C16" i="83"/>
  <c r="H10" i="83" s="1"/>
  <c r="H9" i="83"/>
  <c r="H12" i="84" l="1"/>
  <c r="H30" i="83"/>
  <c r="H32" i="83" s="1"/>
  <c r="P11" i="83"/>
  <c r="P13" i="83" s="1"/>
  <c r="Q10" i="83"/>
  <c r="Q11" i="83" s="1"/>
  <c r="P14" i="83" s="1"/>
  <c r="H12" i="89"/>
  <c r="H12" i="83"/>
  <c r="H12" i="86"/>
  <c r="H33" i="82"/>
  <c r="H32" i="82"/>
  <c r="P16" i="83" l="1"/>
  <c r="H35" i="82"/>
  <c r="C16" i="81"/>
  <c r="H10" i="81" s="1"/>
  <c r="H9" i="81"/>
  <c r="C32" i="80"/>
  <c r="H10" i="80" s="1"/>
  <c r="H9" i="80"/>
  <c r="C19" i="79"/>
  <c r="H10" i="79" s="1"/>
  <c r="H9" i="79"/>
  <c r="H75" i="64"/>
  <c r="H77" i="64" s="1"/>
  <c r="C20" i="77"/>
  <c r="H10" i="77" s="1"/>
  <c r="H9" i="77"/>
  <c r="C54" i="62"/>
  <c r="H47" i="62" s="1"/>
  <c r="H46" i="62"/>
  <c r="C69" i="62"/>
  <c r="H66" i="62" s="1"/>
  <c r="H65" i="62"/>
  <c r="C24" i="76"/>
  <c r="H10" i="76" s="1"/>
  <c r="H9" i="76"/>
  <c r="C28" i="75"/>
  <c r="H10" i="75" s="1"/>
  <c r="H9" i="75"/>
  <c r="H12" i="81" l="1"/>
  <c r="H12" i="80"/>
  <c r="H12" i="79"/>
  <c r="H12" i="77"/>
  <c r="H49" i="62"/>
  <c r="H68" i="62"/>
  <c r="H12" i="76"/>
  <c r="H12" i="75"/>
  <c r="G80" i="74"/>
  <c r="G79" i="74"/>
  <c r="G82" i="74" l="1"/>
  <c r="H9" i="73" l="1"/>
  <c r="C24" i="73"/>
  <c r="H10" i="73" s="1"/>
  <c r="H12" i="73" l="1"/>
  <c r="C53" i="67"/>
  <c r="H37" i="67" s="1"/>
  <c r="H36" i="67"/>
  <c r="H64" i="67"/>
  <c r="H39" i="67" l="1"/>
  <c r="C29" i="71"/>
  <c r="H10" i="71" s="1"/>
  <c r="H9" i="71"/>
  <c r="C18" i="70"/>
  <c r="H10" i="70" s="1"/>
  <c r="H9" i="70"/>
  <c r="C28" i="69"/>
  <c r="H10" i="69" s="1"/>
  <c r="H9" i="69"/>
  <c r="C31" i="68"/>
  <c r="H10" i="68" s="1"/>
  <c r="H9" i="68"/>
  <c r="C104" i="67"/>
  <c r="H65" i="67" s="1"/>
  <c r="H67" i="67" s="1"/>
  <c r="H12" i="71" l="1"/>
  <c r="H12" i="70"/>
  <c r="H12" i="69"/>
  <c r="H12" i="68"/>
  <c r="C71" i="66" l="1"/>
  <c r="H10" i="66" s="1"/>
  <c r="H9" i="66"/>
  <c r="H52" i="64"/>
  <c r="C73" i="65"/>
  <c r="H54" i="65" s="1"/>
  <c r="H53" i="65"/>
  <c r="C67" i="63"/>
  <c r="H10" i="63" s="1"/>
  <c r="H9" i="63"/>
  <c r="H12" i="66" l="1"/>
  <c r="H54" i="64"/>
  <c r="H56" i="65"/>
  <c r="H12" i="63"/>
  <c r="C95" i="62" l="1"/>
  <c r="H81" i="62" s="1"/>
  <c r="H80" i="62"/>
  <c r="H83" i="62" l="1"/>
  <c r="H10" i="60"/>
  <c r="H9" i="60"/>
  <c r="H12" i="60" l="1"/>
  <c r="C29" i="6"/>
  <c r="H10" i="6" s="1"/>
  <c r="H9" i="6"/>
  <c r="H12" i="6" l="1"/>
</calcChain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 xml:space="preserve">Autore: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 scelta con tendina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 o per gli appalti. In caso scrivere NON PERTINENTE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per tutti gli Affidamenti art. 36 comma A - inserire i nomi dei fornitori interpellati che hanno fornito preventivo, altrimenti scrivere: ODA - MePA; RDO MePA oppure ELENCO FORNITORI SINTEL; 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sharedStrings.xml><?xml version="1.0" encoding="utf-8"?>
<sst xmlns="http://schemas.openxmlformats.org/spreadsheetml/2006/main" count="1918" uniqueCount="787">
  <si>
    <t>CIG</t>
  </si>
  <si>
    <t>STRUTTURA PROPONENTE</t>
  </si>
  <si>
    <t>OGGETTO DELL'AFFIDAMENTO</t>
  </si>
  <si>
    <t xml:space="preserve">ELENCO OPERATORI INVITATI </t>
  </si>
  <si>
    <t>ELENCO OPERATORI CONSULTATI per comparazione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</si>
  <si>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</si>
  <si>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</si>
  <si>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</si>
  <si>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</si>
  <si>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</si>
  <si>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</si>
  <si>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</si>
  <si>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</si>
  <si>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</si>
  <si>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</si>
  <si>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</si>
  <si>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</si>
  <si>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</si>
  <si>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</si>
  <si>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</si>
  <si>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</si>
  <si>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</si>
  <si>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</si>
  <si>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DETERMINA:</t>
  </si>
  <si>
    <t>DATA:</t>
  </si>
  <si>
    <t>IMPORTO:</t>
  </si>
  <si>
    <t>CIG:</t>
  </si>
  <si>
    <t>AFFIDATARIO:</t>
  </si>
  <si>
    <t>NR ORDINE</t>
  </si>
  <si>
    <t>DATA ORDINE</t>
  </si>
  <si>
    <t>IMPORTO (IMPONIBILE)</t>
  </si>
  <si>
    <t>TOTALE</t>
  </si>
  <si>
    <t>IMPORTO CIG</t>
  </si>
  <si>
    <t>TOTALE ORDINI</t>
  </si>
  <si>
    <t>DIFFERENZA</t>
  </si>
  <si>
    <t>LIQUIDAZIONE - CIG</t>
  </si>
  <si>
    <t>MEPA</t>
  </si>
  <si>
    <t>OGGETTO</t>
  </si>
  <si>
    <t>TIPOLOGIA AFFIDAMENTO/PROCEDURA</t>
  </si>
  <si>
    <t>AFFIDAMENTO DIRETTO AI SENSI ART. 36 COMMA 2 LETT. B) D.LGS. 50/2016</t>
  </si>
  <si>
    <t>AFFIDAMENTO DIRETTO AI SENSI ART. 36 COMMA 2 LETT. A) D.LGS. 50/2016 COSÌ COME DISCIPLINATO, IN VIA TRANSITORIA, DALL’ART. 1, COMMA 2, LETT. A) DEL D.L. 16 LUGLIO 2020, N. 76), CONVERTITO IN LEGGE 11 SETTEMBRE 2020, N. 120,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</si>
  <si>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</si>
  <si>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</si>
  <si>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</si>
  <si>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</si>
  <si>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ODA - MEPA</t>
  </si>
  <si>
    <t>ELENCO SINTEL</t>
  </si>
  <si>
    <t>20/10</t>
  </si>
  <si>
    <t>84364846D5</t>
  </si>
  <si>
    <t>Stella Alpina Società Cooperativa Sociale</t>
  </si>
  <si>
    <t>324/10</t>
  </si>
  <si>
    <t>353/10</t>
  </si>
  <si>
    <t>379/10</t>
  </si>
  <si>
    <t>Alimentari Moretti s.r.l.</t>
  </si>
  <si>
    <t>01/10</t>
  </si>
  <si>
    <t>Z5030153BB</t>
  </si>
  <si>
    <t>06/10</t>
  </si>
  <si>
    <t>73/10</t>
  </si>
  <si>
    <t>ZC029D9337</t>
  </si>
  <si>
    <t>Maroni Turismo s.r.l.</t>
  </si>
  <si>
    <t>519/10</t>
  </si>
  <si>
    <t>585/10</t>
  </si>
  <si>
    <t>654/10</t>
  </si>
  <si>
    <t>703/10</t>
  </si>
  <si>
    <t>54/10</t>
  </si>
  <si>
    <t>94/10</t>
  </si>
  <si>
    <t>273/10</t>
  </si>
  <si>
    <t>313/10</t>
  </si>
  <si>
    <t>02/10</t>
  </si>
  <si>
    <t>Z90301E85D</t>
  </si>
  <si>
    <t>Z18301E860</t>
  </si>
  <si>
    <t>ZC5302C682</t>
  </si>
  <si>
    <t>Z96303307A</t>
  </si>
  <si>
    <t>ZD53050479</t>
  </si>
  <si>
    <t>Z7830504E6</t>
  </si>
  <si>
    <t>ZD4305052F</t>
  </si>
  <si>
    <t>ZBB305054F</t>
  </si>
  <si>
    <t>Z2A3050572</t>
  </si>
  <si>
    <t>Z06305058C</t>
  </si>
  <si>
    <t>Camuna fresco</t>
  </si>
  <si>
    <t>10/10</t>
  </si>
  <si>
    <t>13/10</t>
  </si>
  <si>
    <t>Pedezzi frutta</t>
  </si>
  <si>
    <t>03/10</t>
  </si>
  <si>
    <t>12/10</t>
  </si>
  <si>
    <t>DAC SPA</t>
  </si>
  <si>
    <t>15/10</t>
  </si>
  <si>
    <t>Valcamonica service</t>
  </si>
  <si>
    <t>11/10</t>
  </si>
  <si>
    <t>05/10</t>
  </si>
  <si>
    <t>Formis</t>
  </si>
  <si>
    <t>Z402B72C7C</t>
  </si>
  <si>
    <t>La Melagrana</t>
  </si>
  <si>
    <t>09/10</t>
  </si>
  <si>
    <t>Taccolini bibite</t>
  </si>
  <si>
    <t>07/10</t>
  </si>
  <si>
    <t>Spesamia</t>
  </si>
  <si>
    <t>08/10</t>
  </si>
  <si>
    <t>Gregorini Diego</t>
  </si>
  <si>
    <t>Ferramenta Rizzi</t>
  </si>
  <si>
    <t>395/10</t>
  </si>
  <si>
    <t>23/10</t>
  </si>
  <si>
    <t>53/10</t>
  </si>
  <si>
    <t>70/10</t>
  </si>
  <si>
    <t>105/10</t>
  </si>
  <si>
    <t>106/10</t>
  </si>
  <si>
    <t>117/10</t>
  </si>
  <si>
    <t>120/10</t>
  </si>
  <si>
    <t>115/10</t>
  </si>
  <si>
    <t>121/10</t>
  </si>
  <si>
    <t>130/10</t>
  </si>
  <si>
    <t>197/10</t>
  </si>
  <si>
    <t>ZC1309A55F</t>
  </si>
  <si>
    <t>Z793193924</t>
  </si>
  <si>
    <t>ZC731F0ED4</t>
  </si>
  <si>
    <t>Z5D31F6012</t>
  </si>
  <si>
    <t>217/10</t>
  </si>
  <si>
    <t xml:space="preserve">AFFIDAMENTO DIRETTO AI SENSI DELL' ART. 51 DEL D.L. 77/2021 </t>
  </si>
  <si>
    <t>274/10</t>
  </si>
  <si>
    <t>297/10</t>
  </si>
  <si>
    <t>245/10</t>
  </si>
  <si>
    <t>342/10</t>
  </si>
  <si>
    <t>328/10</t>
  </si>
  <si>
    <t>314/10</t>
  </si>
  <si>
    <t>300/10</t>
  </si>
  <si>
    <t>295/10</t>
  </si>
  <si>
    <t>291/10</t>
  </si>
  <si>
    <t>283/10</t>
  </si>
  <si>
    <t>265/10</t>
  </si>
  <si>
    <t>244/10</t>
  </si>
  <si>
    <t>237/10</t>
  </si>
  <si>
    <t>235/10</t>
  </si>
  <si>
    <t>219/10</t>
  </si>
  <si>
    <t>185/10</t>
  </si>
  <si>
    <t>169/10</t>
  </si>
  <si>
    <t>129/10</t>
  </si>
  <si>
    <t>49/10</t>
  </si>
  <si>
    <t>35/10</t>
  </si>
  <si>
    <t>18/10</t>
  </si>
  <si>
    <t>DETERCHIMICA</t>
  </si>
  <si>
    <t>340/10</t>
  </si>
  <si>
    <t>ZE72BBBB27</t>
  </si>
  <si>
    <t>233/10</t>
  </si>
  <si>
    <t>25/10</t>
  </si>
  <si>
    <t>28/10</t>
  </si>
  <si>
    <t>206/10</t>
  </si>
  <si>
    <t>345/10</t>
  </si>
  <si>
    <t>278/10</t>
  </si>
  <si>
    <t>97/10</t>
  </si>
  <si>
    <t>22/10</t>
  </si>
  <si>
    <t>ZB32E86EE5</t>
  </si>
  <si>
    <t>GENERAL BEVERAGE</t>
  </si>
  <si>
    <t>60-10</t>
  </si>
  <si>
    <t>Z9E2511AD6</t>
  </si>
  <si>
    <t>337/10</t>
  </si>
  <si>
    <t>FARMACIA DELLO SPORTIVO</t>
  </si>
  <si>
    <t>224</t>
  </si>
  <si>
    <t>188/10</t>
  </si>
  <si>
    <t>210/10</t>
  </si>
  <si>
    <t>227/10</t>
  </si>
  <si>
    <t>231/10</t>
  </si>
  <si>
    <t>75/10</t>
  </si>
  <si>
    <t>31/10</t>
  </si>
  <si>
    <t>184/10</t>
  </si>
  <si>
    <t>216/10</t>
  </si>
  <si>
    <t>37/10</t>
  </si>
  <si>
    <t>ZF73314235</t>
  </si>
  <si>
    <t>trasporto allievi dic. 2020</t>
  </si>
  <si>
    <t>trasp. Allievi genn. 2021</t>
  </si>
  <si>
    <t>trasp. Allievi aprile 2021</t>
  </si>
  <si>
    <t>ZE93275BD8</t>
  </si>
  <si>
    <t>40/10</t>
  </si>
  <si>
    <t>361-10</t>
  </si>
  <si>
    <t>362-10</t>
  </si>
  <si>
    <t>LA PERGOLA DI CEKA SABRI</t>
  </si>
  <si>
    <t>191-10</t>
  </si>
  <si>
    <t>364-10</t>
  </si>
  <si>
    <t>SIFAS</t>
  </si>
  <si>
    <t>299-10</t>
  </si>
  <si>
    <t>312-10</t>
  </si>
  <si>
    <t>ZE83384262</t>
  </si>
  <si>
    <t>38/10</t>
  </si>
  <si>
    <t>ZAMBONI MACELLERIA</t>
  </si>
  <si>
    <t>32/10</t>
  </si>
  <si>
    <t>43/10</t>
  </si>
  <si>
    <t>220/10</t>
  </si>
  <si>
    <t>375/10</t>
  </si>
  <si>
    <t>376/10</t>
  </si>
  <si>
    <t>377/10</t>
  </si>
  <si>
    <t>378/10</t>
  </si>
  <si>
    <t>380/10</t>
  </si>
  <si>
    <t>31/05/2021</t>
  </si>
  <si>
    <t>382/10</t>
  </si>
  <si>
    <t>200/10</t>
  </si>
  <si>
    <t>221/10</t>
  </si>
  <si>
    <t>229/10</t>
  </si>
  <si>
    <t>346/10</t>
  </si>
  <si>
    <t>383/10</t>
  </si>
  <si>
    <t>384/10</t>
  </si>
  <si>
    <t>385/10</t>
  </si>
  <si>
    <t>386/10</t>
  </si>
  <si>
    <t>381/10</t>
  </si>
  <si>
    <t>405/10</t>
  </si>
  <si>
    <t>A.D. SRL</t>
  </si>
  <si>
    <t>39/10</t>
  </si>
  <si>
    <t>ZA633ED9A1</t>
  </si>
  <si>
    <t>331/10</t>
  </si>
  <si>
    <t>407/10</t>
  </si>
  <si>
    <t>408/10</t>
  </si>
  <si>
    <t>409/10</t>
  </si>
  <si>
    <t>410/10</t>
  </si>
  <si>
    <t>411/10</t>
  </si>
  <si>
    <t>RIZZI SNC</t>
  </si>
  <si>
    <t>Z513299E88</t>
  </si>
  <si>
    <t>236/10</t>
  </si>
  <si>
    <t>412/10</t>
  </si>
  <si>
    <t>423-10</t>
  </si>
  <si>
    <t>TONALE PRESENA GESTIONI</t>
  </si>
  <si>
    <t>214-10</t>
  </si>
  <si>
    <t>428-10</t>
  </si>
  <si>
    <t>429-10</t>
  </si>
  <si>
    <t>430-10</t>
  </si>
  <si>
    <t>431/10</t>
  </si>
  <si>
    <t>432/10</t>
  </si>
  <si>
    <t>433/10</t>
  </si>
  <si>
    <t>436/10</t>
  </si>
  <si>
    <t>437/10</t>
  </si>
  <si>
    <t>NUMERO</t>
  </si>
  <si>
    <t>441</t>
  </si>
  <si>
    <t>443/10</t>
  </si>
  <si>
    <t>444/10</t>
  </si>
  <si>
    <t>445/10</t>
  </si>
  <si>
    <t>449/10</t>
  </si>
  <si>
    <t>41/10</t>
  </si>
  <si>
    <t>ZA53433522</t>
  </si>
  <si>
    <t>FERRARI BATTISTA</t>
  </si>
  <si>
    <t>ZC93202DAA</t>
  </si>
  <si>
    <t>27-10</t>
  </si>
  <si>
    <t>11-10</t>
  </si>
  <si>
    <t>12-10</t>
  </si>
  <si>
    <t>13-10</t>
  </si>
  <si>
    <t>14-10</t>
  </si>
  <si>
    <t>15-10</t>
  </si>
  <si>
    <t>17-10</t>
  </si>
  <si>
    <t>LA TORRETTA</t>
  </si>
  <si>
    <t>ZCF2AACAEF</t>
  </si>
  <si>
    <t>635</t>
  </si>
  <si>
    <t>698</t>
  </si>
  <si>
    <t>30</t>
  </si>
  <si>
    <t>33-10</t>
  </si>
  <si>
    <t>36-10</t>
  </si>
  <si>
    <t>06</t>
  </si>
  <si>
    <t>07</t>
  </si>
  <si>
    <t>08</t>
  </si>
  <si>
    <t>Affidamento della fornitura di derrate alimentari per la U.O. di Ponte di Legno</t>
  </si>
  <si>
    <t>ZC734F4EC6</t>
  </si>
  <si>
    <t>ALIMENTARI MORETTI S.R.L.</t>
  </si>
  <si>
    <t>MARONI TARCISIO</t>
  </si>
  <si>
    <t>Affidamento della fornitura di servizio manutenzione gruppo elettrogeno per la U.O. di Ponte di Legno</t>
  </si>
  <si>
    <t>Affidamento della fornitura di servizio alberghiero ed ingressi piste da sci per la U.O. di Ponte di Legno</t>
  </si>
  <si>
    <t>SNOW WORLD SOLUTION</t>
  </si>
  <si>
    <t>Affidamento della fornitura di libri di testo per la U.O. di Ponte di Legno</t>
  </si>
  <si>
    <t>STUDIO INTHEMA SAS</t>
  </si>
  <si>
    <t>ATS</t>
  </si>
  <si>
    <t>30/10</t>
  </si>
  <si>
    <t>Z5D31FC50F</t>
  </si>
  <si>
    <t>193/10</t>
  </si>
  <si>
    <t>NOLEGGIO LAVATRICE</t>
  </si>
  <si>
    <t>per n.5 anni</t>
  </si>
  <si>
    <t>EDIL CLAUDIO</t>
  </si>
  <si>
    <t>Z482F814AF</t>
  </si>
  <si>
    <t>125/10</t>
  </si>
  <si>
    <t>163/10</t>
  </si>
  <si>
    <t>566/10</t>
  </si>
  <si>
    <t>304/10</t>
  </si>
  <si>
    <t>09</t>
  </si>
  <si>
    <t>Z69350120B</t>
  </si>
  <si>
    <t>Z4E34BFC73</t>
  </si>
  <si>
    <t>PEDEZZI FRUTTA S.R.L.</t>
  </si>
  <si>
    <t>AFFIDAMENTO DIRETTO AI SENSI DELL' ART. 51 DEL D.L. 77/2021 convertito in LEGGE 108/2021</t>
  </si>
  <si>
    <t>OGGETTO:</t>
  </si>
  <si>
    <t>MANUTENZIONI ATTREZZATURE PONTE DI LEGNO E CLUSANE</t>
  </si>
  <si>
    <t>RIF. CONTRATTO</t>
  </si>
  <si>
    <t>NR</t>
  </si>
  <si>
    <t>DEL</t>
  </si>
  <si>
    <t>scadenza</t>
  </si>
  <si>
    <t>05/01/2024(lavastoviglie) - 05/01/2025 (lavapiatti)</t>
  </si>
  <si>
    <t>OGGETTO: NOLEGGIO LAVAPIATTI (TRIENNALE) E LAVASTOVIGLIE (BIENNALE) +PRODOTTI DI CONSUMO PER ATTREZZATURE/MACCHINARI</t>
  </si>
  <si>
    <t>lavastoviglie</t>
  </si>
  <si>
    <t>lavapentole</t>
  </si>
  <si>
    <t>€/mese</t>
  </si>
  <si>
    <t>mesi</t>
  </si>
  <si>
    <t>tot. noleggio</t>
  </si>
  <si>
    <t>materiali pulizia</t>
  </si>
  <si>
    <t>eventuale riscatto</t>
  </si>
  <si>
    <t>totale noleggio</t>
  </si>
  <si>
    <t>costo eventuale riscatto</t>
  </si>
  <si>
    <t>TOTALE AFFIDAMENTO</t>
  </si>
  <si>
    <t>GENZIANELLA</t>
  </si>
  <si>
    <t>42-10</t>
  </si>
  <si>
    <t>Z3E34A227E</t>
  </si>
  <si>
    <t>46/10</t>
  </si>
  <si>
    <t>57/10</t>
  </si>
  <si>
    <t>CADI' SRL</t>
  </si>
  <si>
    <t>27/10</t>
  </si>
  <si>
    <t>190/10</t>
  </si>
  <si>
    <t>FARMACIA PETROBONI</t>
  </si>
  <si>
    <t>29-10</t>
  </si>
  <si>
    <t>Z652D6BEA8</t>
  </si>
  <si>
    <t>19/10</t>
  </si>
  <si>
    <t>61-10</t>
  </si>
  <si>
    <t>62-10</t>
  </si>
  <si>
    <t>63-10</t>
  </si>
  <si>
    <t>64/10</t>
  </si>
  <si>
    <t>importo contratto: € 7.000 (€ 3.600 per manut.ordinaria programmata e € 3.400 per manut.straordinaria)</t>
  </si>
  <si>
    <t>73-10</t>
  </si>
  <si>
    <t>ZE82E94728</t>
  </si>
  <si>
    <t>VAL WASH SRL</t>
  </si>
  <si>
    <t>CLUSANE</t>
  </si>
  <si>
    <t>PONTE</t>
  </si>
  <si>
    <t>128-06</t>
  </si>
  <si>
    <t>Noleggio e pulizia tovagliato sala bar</t>
  </si>
  <si>
    <t>158-06</t>
  </si>
  <si>
    <t>180-06</t>
  </si>
  <si>
    <t>200-06</t>
  </si>
  <si>
    <t>22-06</t>
  </si>
  <si>
    <t>46-06</t>
  </si>
  <si>
    <t>63-06</t>
  </si>
  <si>
    <t>107-06</t>
  </si>
  <si>
    <t>138-06</t>
  </si>
  <si>
    <t>184-06</t>
  </si>
  <si>
    <t>214-06</t>
  </si>
  <si>
    <t>234-06</t>
  </si>
  <si>
    <t>242-06</t>
  </si>
  <si>
    <t>269-06</t>
  </si>
  <si>
    <t>291-06</t>
  </si>
  <si>
    <t>2-06</t>
  </si>
  <si>
    <t>19-06</t>
  </si>
  <si>
    <t>31-06</t>
  </si>
  <si>
    <t>5-06</t>
  </si>
  <si>
    <t>11-06</t>
  </si>
  <si>
    <t>17-06</t>
  </si>
  <si>
    <t>20-06</t>
  </si>
  <si>
    <t>25-06</t>
  </si>
  <si>
    <t>32-06</t>
  </si>
  <si>
    <t>44-06</t>
  </si>
  <si>
    <t>58/10</t>
  </si>
  <si>
    <t>77/10</t>
  </si>
  <si>
    <t>51-06</t>
  </si>
  <si>
    <t>60/10</t>
  </si>
  <si>
    <t>67/10</t>
  </si>
  <si>
    <t>59-06</t>
  </si>
  <si>
    <t>STRAORDINARIO</t>
  </si>
  <si>
    <t>60-06</t>
  </si>
  <si>
    <t>21/02/202</t>
  </si>
  <si>
    <t>71/10</t>
  </si>
  <si>
    <t>83/10</t>
  </si>
  <si>
    <t>79/10</t>
  </si>
  <si>
    <t>noleggio e pulizia tovagliato e biancheria camere</t>
  </si>
  <si>
    <t>77-06</t>
  </si>
  <si>
    <t>105-10</t>
  </si>
  <si>
    <t>109/10</t>
  </si>
  <si>
    <t>113/10</t>
  </si>
  <si>
    <t>114/10</t>
  </si>
  <si>
    <t>116/10</t>
  </si>
  <si>
    <t>100/10</t>
  </si>
  <si>
    <t>78/10</t>
  </si>
  <si>
    <t>85/10</t>
  </si>
  <si>
    <t>DETERMINA</t>
  </si>
  <si>
    <t>CHIUSA</t>
  </si>
  <si>
    <t>87-06</t>
  </si>
  <si>
    <t>95-06</t>
  </si>
  <si>
    <t>10</t>
  </si>
  <si>
    <t>11</t>
  </si>
  <si>
    <t>Affidamento della fornitura per l’organizzazione delle selezioni aspiranti Maestri di sci alpino per la U.O. di Ponte di Legno</t>
  </si>
  <si>
    <t>SCUOLA SCI &amp; SNOW BOARD SANTA CATERINA VALFURVA</t>
  </si>
  <si>
    <t>VDA Group S.p.A.</t>
  </si>
  <si>
    <t>Affidamento della fornitura del software di gestione alberghiera per la U.O. di Ponte di Legno</t>
  </si>
  <si>
    <t>349/10</t>
  </si>
  <si>
    <t>366/10</t>
  </si>
  <si>
    <t>ordine in bozza</t>
  </si>
  <si>
    <t>107/10</t>
  </si>
  <si>
    <t>139/10</t>
  </si>
  <si>
    <t>141/10</t>
  </si>
  <si>
    <t>372/10</t>
  </si>
  <si>
    <t>116-06</t>
  </si>
  <si>
    <t>45/10</t>
  </si>
  <si>
    <t>41-06</t>
  </si>
  <si>
    <t>298-06</t>
  </si>
  <si>
    <t>DETERMINA CHIUSA</t>
  </si>
  <si>
    <t>44-10</t>
  </si>
  <si>
    <t>45-10</t>
  </si>
  <si>
    <t>171-10</t>
  </si>
  <si>
    <t>173-10</t>
  </si>
  <si>
    <t>174-10</t>
  </si>
  <si>
    <t>176/10</t>
  </si>
  <si>
    <t>179-10</t>
  </si>
  <si>
    <t>184-10</t>
  </si>
  <si>
    <t>185-10</t>
  </si>
  <si>
    <t>43-10</t>
  </si>
  <si>
    <t>66/10</t>
  </si>
  <si>
    <t>99/10</t>
  </si>
  <si>
    <t>189/10</t>
  </si>
  <si>
    <t>125-06</t>
  </si>
  <si>
    <t>135-06</t>
  </si>
  <si>
    <t>01-10</t>
  </si>
  <si>
    <t>da giugno 2022</t>
  </si>
  <si>
    <t xml:space="preserve">PANIFICIO FORMIS </t>
  </si>
  <si>
    <t>ZD134BFC76</t>
  </si>
  <si>
    <t>da luglio 2022</t>
  </si>
  <si>
    <t>Z8934C91B2</t>
  </si>
  <si>
    <t>03-10</t>
  </si>
  <si>
    <t>Affidamento della fornitura di derrate alimentari per attività convittuale e laboratori didattici per la U.O. di Ponte di Legno</t>
  </si>
  <si>
    <t>Affidamento della fornitura di prodotti da forno per attività convittuale per la U.O. di Ponte di Legno</t>
  </si>
  <si>
    <t>02-10</t>
  </si>
  <si>
    <t>04-10</t>
  </si>
  <si>
    <t>05-10</t>
  </si>
  <si>
    <t>ASD SKIP PONTE DI LEGNO SKI SCHOOL</t>
  </si>
  <si>
    <t>08-10</t>
  </si>
  <si>
    <t>da luglio 22</t>
  </si>
  <si>
    <t>Affidamento della fornitura di derrate alimentari per attività convittuale e laboratori didattici la U.O. di Ponte di Legno</t>
  </si>
  <si>
    <t>Affidamento della fornitura di prodotti per pulizie ambienti per la U.O. di Ponte di Legno</t>
  </si>
  <si>
    <t>FERRARI BATTISTA E C S.N.C.</t>
  </si>
  <si>
    <t>9/10</t>
  </si>
  <si>
    <t>DETERSIVI</t>
  </si>
  <si>
    <t>DETERMINA N°</t>
  </si>
  <si>
    <t>abbozzato: mancano i dati della fattura</t>
  </si>
  <si>
    <t>12</t>
  </si>
  <si>
    <t xml:space="preserve">Affidamento del servizio alberghiero per corsi selezioni sci alpino 2022 </t>
  </si>
  <si>
    <t>LA CAPANNA SAS</t>
  </si>
  <si>
    <t>13</t>
  </si>
  <si>
    <t>Affidamento della fornitura per l’organizzazione delle selezioni aspiranti Maestri di snownboard per la U.O. di Ponte di Legno</t>
  </si>
  <si>
    <t>SCUOLA SCI &amp; SNOW BOARD VALMALENCO</t>
  </si>
  <si>
    <t>14</t>
  </si>
  <si>
    <t>ALBERGO FUNIVIA</t>
  </si>
  <si>
    <t>FUNIVIA BERNINA</t>
  </si>
  <si>
    <t>15</t>
  </si>
  <si>
    <t xml:space="preserve">Affidamento del servizio alberghiero per corsi selezioni maestri snowboard 2022 </t>
  </si>
  <si>
    <t>16</t>
  </si>
  <si>
    <t>Affidamento ingressi comprensorio sciistico Valmalenco per allievi corsi maestri snowboard</t>
  </si>
  <si>
    <t xml:space="preserve">Affidamento del servizio ristorativo per allievi  dei corsi di selezioni maestri di sci </t>
  </si>
  <si>
    <t xml:space="preserve">CADI' SRL </t>
  </si>
  <si>
    <t>ZB93679522</t>
  </si>
  <si>
    <t>17</t>
  </si>
  <si>
    <t>DETERCHIMICA SRL</t>
  </si>
  <si>
    <t>Z663679A37</t>
  </si>
  <si>
    <t>18</t>
  </si>
  <si>
    <t xml:space="preserve">Affidamento del servizio alberghiero per corsi selezioni maestri sci fondo </t>
  </si>
  <si>
    <t>Affidamento del servizio alberghiero per corsi aggiornamento sci alpino</t>
  </si>
  <si>
    <t>19</t>
  </si>
  <si>
    <t>HOTEL VALTELLINA SAS</t>
  </si>
  <si>
    <t xml:space="preserve">BIVIO SRL </t>
  </si>
  <si>
    <t>hotel des alpes foppolo srl</t>
  </si>
  <si>
    <t>20</t>
  </si>
  <si>
    <t>ORDINI PER CADI'</t>
  </si>
  <si>
    <t>119/10</t>
  </si>
  <si>
    <t>177-10</t>
  </si>
  <si>
    <t>205-10</t>
  </si>
  <si>
    <t>16-10</t>
  </si>
  <si>
    <t>207</t>
  </si>
  <si>
    <t>17/10</t>
  </si>
  <si>
    <t>209</t>
  </si>
  <si>
    <t>218/10</t>
  </si>
  <si>
    <t>21</t>
  </si>
  <si>
    <t>149-06</t>
  </si>
  <si>
    <t>230-10</t>
  </si>
  <si>
    <t>175/10</t>
  </si>
  <si>
    <t>234-10</t>
  </si>
  <si>
    <t>236-10</t>
  </si>
  <si>
    <t>237-10</t>
  </si>
  <si>
    <t>238-10</t>
  </si>
  <si>
    <t>239-10</t>
  </si>
  <si>
    <t>240-10</t>
  </si>
  <si>
    <t>Affidamento fornitura materiale igienico sanitario per uo di Ponte di Legno</t>
  </si>
  <si>
    <t>Affidamento fornitura bilgietti ingressi per palestra di arrampiacata per gruppo Erasmus</t>
  </si>
  <si>
    <t xml:space="preserve">Affidamento del servizio alberghiero per corsi Maestri di sci </t>
  </si>
  <si>
    <t>241-10</t>
  </si>
  <si>
    <t>242-10</t>
  </si>
  <si>
    <t>243-10</t>
  </si>
  <si>
    <t>22</t>
  </si>
  <si>
    <t>23</t>
  </si>
  <si>
    <t>Affidamento servizio organizzazione esami Maestri di fondo 2022</t>
  </si>
  <si>
    <t>Affidamento servizio alberghiero commissari esami Maestri di fondo 2022</t>
  </si>
  <si>
    <t>APT LIVIGNO SRL</t>
  </si>
  <si>
    <t>SCUOLA ITALIANA SCI FONDO LIVIGNO 2000</t>
  </si>
  <si>
    <t>24</t>
  </si>
  <si>
    <t>Z2E36C5E83</t>
  </si>
  <si>
    <t>Affidamento fornitura caffè tostato in grani</t>
  </si>
  <si>
    <t>Caffè Agust s.r.l.</t>
  </si>
  <si>
    <t>Caffè Agust srl</t>
  </si>
  <si>
    <t>252-10</t>
  </si>
  <si>
    <t>235-10</t>
  </si>
  <si>
    <t>25</t>
  </si>
  <si>
    <t>26</t>
  </si>
  <si>
    <t xml:space="preserve">Affidamento servizio organizzazione esami Maestri di snowboard 2022 </t>
  </si>
  <si>
    <t xml:space="preserve">Affidamento servizio ristorativo corsi di formazione Maestri di sci alpino 2021/2022 </t>
  </si>
  <si>
    <t>09/06/202</t>
  </si>
  <si>
    <t>PONTE DI LEGNO SKI SCHOOL</t>
  </si>
  <si>
    <t>QATERNET S.R.L.</t>
  </si>
  <si>
    <t>26/10</t>
  </si>
  <si>
    <t>27</t>
  </si>
  <si>
    <t>Z4336DC233</t>
  </si>
  <si>
    <t>Affidamento servizio alberghiero commissari esami Maestri di sci alpino 2022</t>
  </si>
  <si>
    <t>Hotel Passo Stelvio s.r.l.</t>
  </si>
  <si>
    <t xml:space="preserve">Affidamento del servizio di tinteggiatura di locali presso le Unità Organizzative del Centro Formativo Provinciale “G.Zanardelli” di Ponte di Legno ed Edolo </t>
  </si>
  <si>
    <t>28</t>
  </si>
  <si>
    <t>ZA036DDC3F</t>
  </si>
  <si>
    <t>Bendotti Manuel Tinteggiature</t>
  </si>
  <si>
    <t>268-10</t>
  </si>
  <si>
    <t>269</t>
  </si>
  <si>
    <t>272-10</t>
  </si>
  <si>
    <t>270/10</t>
  </si>
  <si>
    <t>29</t>
  </si>
  <si>
    <t>ZB436FCBDF</t>
  </si>
  <si>
    <t>3M s.r.l.</t>
  </si>
  <si>
    <t xml:space="preserve">Affidamento del servizio ricettivo per corsi Maestri di sci </t>
  </si>
  <si>
    <t>Snowboard’s House s.r.l.</t>
  </si>
  <si>
    <t>317-01</t>
  </si>
  <si>
    <t>BENDOTTI MANUEL</t>
  </si>
  <si>
    <t>28-10</t>
  </si>
  <si>
    <t>lavori per u.o. Ponte e u.o. Edolo</t>
  </si>
  <si>
    <t>31</t>
  </si>
  <si>
    <t>ZAC3705DC4</t>
  </si>
  <si>
    <t>Affidamento di mountain bike a noleggio per Summer Camp Basket 2022</t>
  </si>
  <si>
    <t>Scuola Sci Ponte di Legno-Tonale Atp</t>
  </si>
  <si>
    <t>32</t>
  </si>
  <si>
    <t>Z5C3705DC6</t>
  </si>
  <si>
    <t>Ponte di Legno Ski School</t>
  </si>
  <si>
    <t>33</t>
  </si>
  <si>
    <t>Z0C3705DC8</t>
  </si>
  <si>
    <t>Affidamento di ingressi Parco Avventura per Summer Camp Basket 2022</t>
  </si>
  <si>
    <t>Agriavventura s.r.l.</t>
  </si>
  <si>
    <t>SNOWBOARD'S HOUSE SRL</t>
  </si>
  <si>
    <t>280-10</t>
  </si>
  <si>
    <t>187/10</t>
  </si>
  <si>
    <t>199/10</t>
  </si>
  <si>
    <t>247/10</t>
  </si>
  <si>
    <t>248/10</t>
  </si>
  <si>
    <t>277/10</t>
  </si>
  <si>
    <t>279/10</t>
  </si>
  <si>
    <t>3M SRL</t>
  </si>
  <si>
    <t>HOTEL PASSO DELLO STELVIO</t>
  </si>
  <si>
    <t>266/10</t>
  </si>
  <si>
    <t>300-10</t>
  </si>
  <si>
    <t>52-10</t>
  </si>
  <si>
    <t>trasp. Allievi febbraio 2021</t>
  </si>
  <si>
    <t>302/10</t>
  </si>
  <si>
    <t>303/10</t>
  </si>
  <si>
    <t>34</t>
  </si>
  <si>
    <t>Z7937322A0</t>
  </si>
  <si>
    <t xml:space="preserve">Affidamento del servizio di docenza specialistica per la U.O. di Ponte di Legno </t>
  </si>
  <si>
    <t>ALPsolut s.r.l.</t>
  </si>
  <si>
    <t>35</t>
  </si>
  <si>
    <t>Z1037322C2</t>
  </si>
  <si>
    <t>Scuola italiana Sci Colere Polzone</t>
  </si>
  <si>
    <t>36</t>
  </si>
  <si>
    <t>Z9037322F1</t>
  </si>
  <si>
    <t>Scuola Sci e Snowboard di Chiesa in Valmalenco</t>
  </si>
  <si>
    <t>37</t>
  </si>
  <si>
    <t>Z7E37322FE</t>
  </si>
  <si>
    <t xml:space="preserve">Affidamento del servizio di docenza specialistica di affiancamento per la U.O. di Ponte di Legno </t>
  </si>
  <si>
    <t>38</t>
  </si>
  <si>
    <t>Z44373230C</t>
  </si>
  <si>
    <t xml:space="preserve">Affidamento del servizio di docenza teorica specialistica per la U.O. di Ponte di Legno </t>
  </si>
  <si>
    <t>Associazione Snow Addiction</t>
  </si>
  <si>
    <t>39</t>
  </si>
  <si>
    <t>ZFA3732314</t>
  </si>
  <si>
    <t>Scuola Sci 90</t>
  </si>
  <si>
    <t>40</t>
  </si>
  <si>
    <t>ZF33732327</t>
  </si>
  <si>
    <t xml:space="preserve">Affidamento del servizio di docenza tecnica specialistica per la U.O. di Ponte di Legno </t>
  </si>
  <si>
    <t>41</t>
  </si>
  <si>
    <t>Z4A37126D2</t>
  </si>
  <si>
    <t xml:space="preserve">Affidamento del servizio ristorativo per la U.O. di Ponte di Legno </t>
  </si>
  <si>
    <t>330-10</t>
  </si>
  <si>
    <t>N.04</t>
  </si>
  <si>
    <t>334-10</t>
  </si>
  <si>
    <t>AGRIAVVENTURA S.R.L.</t>
  </si>
  <si>
    <t>DATA</t>
  </si>
  <si>
    <t>301-10</t>
  </si>
  <si>
    <t>336-10</t>
  </si>
  <si>
    <t>339-10</t>
  </si>
  <si>
    <t>328-10</t>
  </si>
  <si>
    <t>340-10</t>
  </si>
  <si>
    <t>42</t>
  </si>
  <si>
    <t>Z1D376DB5B</t>
  </si>
  <si>
    <t xml:space="preserve">Affidamento fornitura di materiale per manutenzione immobile per la U.O. di Ponte di Legno </t>
  </si>
  <si>
    <t>CLB Avvolgibili</t>
  </si>
  <si>
    <t>343/10</t>
  </si>
  <si>
    <t>344-10</t>
  </si>
  <si>
    <t>346-10</t>
  </si>
  <si>
    <t>347/10</t>
  </si>
  <si>
    <t>348-10</t>
  </si>
  <si>
    <t>ZA93791C59</t>
  </si>
  <si>
    <t>43</t>
  </si>
  <si>
    <t>Affidamento fornitura attrezzatura laboratorio di cucina per la U.O. di Ponte di Legno</t>
  </si>
  <si>
    <t>Gandellini Eugenio</t>
  </si>
  <si>
    <t>44</t>
  </si>
  <si>
    <t>Z0437A1604</t>
  </si>
  <si>
    <t xml:space="preserve">Affidamento del servizio alberghiero per One Camp 2022 per la U.O. di Ponte di Legno </t>
  </si>
  <si>
    <t>Hotel Mirella s.a.s.</t>
  </si>
  <si>
    <t>45</t>
  </si>
  <si>
    <t>46</t>
  </si>
  <si>
    <t>47</t>
  </si>
  <si>
    <t>Z4637A7543</t>
  </si>
  <si>
    <t>Maroni Turismo</t>
  </si>
  <si>
    <t xml:space="preserve"> ZE537A76F0</t>
  </si>
  <si>
    <t>Andreola Domenico</t>
  </si>
  <si>
    <t>ZBE37A7736</t>
  </si>
  <si>
    <t xml:space="preserve">Fokin Cafè </t>
  </si>
  <si>
    <t>Affidamento del servizio alberghiero per Istruttori Corsi Maestri di sci</t>
  </si>
  <si>
    <t>Affidamento del servizio ristorazione per Istruttori Corsi Maestri di sci</t>
  </si>
  <si>
    <t>Affidamento servizio trasporti allievi</t>
  </si>
  <si>
    <t>366</t>
  </si>
  <si>
    <t>363/10</t>
  </si>
  <si>
    <t>144-06</t>
  </si>
  <si>
    <t>164-06</t>
  </si>
  <si>
    <t>179-06</t>
  </si>
  <si>
    <t>191-06</t>
  </si>
  <si>
    <t>251-10</t>
  </si>
  <si>
    <t>162-06</t>
  </si>
  <si>
    <t>177-06</t>
  </si>
  <si>
    <t>327/10</t>
  </si>
  <si>
    <t>419/10</t>
  </si>
  <si>
    <t>350/10</t>
  </si>
  <si>
    <t>PONTE DI LEGNO</t>
  </si>
  <si>
    <t xml:space="preserve">tipo manutenzione (ordinaria o straordinaria) </t>
  </si>
  <si>
    <t>114-06</t>
  </si>
  <si>
    <t>195-06</t>
  </si>
  <si>
    <t>Z7137C247E</t>
  </si>
  <si>
    <t>48</t>
  </si>
  <si>
    <t xml:space="preserve">Affidamento fornitura di serramento per immobile per la U.O. di Ponte di Legno </t>
  </si>
  <si>
    <t>D.P. Serramenti s.r.l.</t>
  </si>
  <si>
    <t>Affidamento servizio organizzazione esami Maestri di sci 2022</t>
  </si>
  <si>
    <t>49</t>
  </si>
  <si>
    <t>Z0037C3228</t>
  </si>
  <si>
    <t>Scuola di Sci Ponte di Legno Tonale</t>
  </si>
  <si>
    <t>205-06</t>
  </si>
  <si>
    <t>50</t>
  </si>
  <si>
    <t>ZB937CB75C</t>
  </si>
  <si>
    <t>Affidamento del servizio ristorazione per Istruttori ed allievi Corsi Maestri di sci</t>
  </si>
  <si>
    <t>Bar Ristorante Pizzeria Jolly di Nuri Argon</t>
  </si>
  <si>
    <t>51</t>
  </si>
  <si>
    <t>Z9937CB78F</t>
  </si>
  <si>
    <t>Affidamento del servizio di trasporto allievi con autobus per la U.O. di Ponte di Legno</t>
  </si>
  <si>
    <t>52</t>
  </si>
  <si>
    <t>La Pergola s.n.c.</t>
  </si>
  <si>
    <t>ZE8369AA6E</t>
  </si>
  <si>
    <t xml:space="preserve">Affidamento del servizio di organizzazione esami Maestri sci alpino 2022 </t>
  </si>
  <si>
    <t>Scuola Italiana Sci Contea Bormio</t>
  </si>
  <si>
    <t>395-10</t>
  </si>
  <si>
    <t>216-06</t>
  </si>
  <si>
    <t>225-06</t>
  </si>
  <si>
    <t>207-06</t>
  </si>
  <si>
    <t>53</t>
  </si>
  <si>
    <t>ZB237F05AD</t>
  </si>
  <si>
    <t>La Briciola</t>
  </si>
  <si>
    <t>54</t>
  </si>
  <si>
    <t>ZBB37F2D5C</t>
  </si>
  <si>
    <t>Affidamento del servizio pasti per la U.O. di Ponte di Legno</t>
  </si>
  <si>
    <t>Il Pastaio</t>
  </si>
  <si>
    <t>228-06</t>
  </si>
  <si>
    <t>236-06</t>
  </si>
  <si>
    <t>50/10</t>
  </si>
  <si>
    <t>BAR RISTORANTE PIZZERIA JOLLY DU NURI AGRON</t>
  </si>
  <si>
    <t>413-10</t>
  </si>
  <si>
    <t>414-10</t>
  </si>
  <si>
    <t>415-10</t>
  </si>
  <si>
    <t>416-10</t>
  </si>
  <si>
    <t>55</t>
  </si>
  <si>
    <t>ZAF3803CA8</t>
  </si>
  <si>
    <t>General Beverage s.r.l.</t>
  </si>
  <si>
    <t>56</t>
  </si>
  <si>
    <t>Z2D3818B41</t>
  </si>
  <si>
    <t>Affidamento fornitura di derrate alimentari per la U.O. di Ponte di Legno</t>
  </si>
  <si>
    <t>Dac S.p.A.</t>
  </si>
  <si>
    <t>56-10</t>
  </si>
  <si>
    <t>250-06</t>
  </si>
  <si>
    <t>251-06</t>
  </si>
  <si>
    <t>254-06</t>
  </si>
  <si>
    <t>Z41383B7AB</t>
  </si>
  <si>
    <t>Affidamento del servizio di docenza specialistica per la U.O. di Ponte di Legno</t>
  </si>
  <si>
    <t>57</t>
  </si>
  <si>
    <t>Integrè S.p.A.</t>
  </si>
  <si>
    <t>459/01</t>
  </si>
  <si>
    <t>460/01</t>
  </si>
  <si>
    <t>461/01</t>
  </si>
  <si>
    <t>462/01</t>
  </si>
  <si>
    <t>463/01</t>
  </si>
  <si>
    <t>464/01</t>
  </si>
  <si>
    <t>465/01</t>
  </si>
  <si>
    <t>466/01</t>
  </si>
  <si>
    <t>467/01</t>
  </si>
  <si>
    <t>468/01</t>
  </si>
  <si>
    <t>440/10</t>
  </si>
  <si>
    <t>58</t>
  </si>
  <si>
    <t>ZDB3858F9A</t>
  </si>
  <si>
    <t>Affidamento fornitura delle piastre per defibrillatore per la U.O. di Ponte di Legno</t>
  </si>
  <si>
    <t>Vincal s.r.l.</t>
  </si>
  <si>
    <t>59</t>
  </si>
  <si>
    <t>Z53385BA5D</t>
  </si>
  <si>
    <t>GFMarket</t>
  </si>
  <si>
    <t>60</t>
  </si>
  <si>
    <t>Z873860721</t>
  </si>
  <si>
    <t>Affidamento del servizio manutenzione consolle tabellone per la U.O. di Ponte di Legno</t>
  </si>
  <si>
    <t>Nuova Radar Coop s.c.r.l.</t>
  </si>
  <si>
    <t>72-06</t>
  </si>
  <si>
    <t>123-06</t>
  </si>
  <si>
    <t>159-06</t>
  </si>
  <si>
    <t>160-06</t>
  </si>
  <si>
    <t>203-06</t>
  </si>
  <si>
    <t>224-06</t>
  </si>
  <si>
    <t>239-06</t>
  </si>
  <si>
    <t>265-06</t>
  </si>
  <si>
    <t>61</t>
  </si>
  <si>
    <t>Z0238761AA</t>
  </si>
  <si>
    <t>62</t>
  </si>
  <si>
    <t>ZB43876971</t>
  </si>
  <si>
    <t>63</t>
  </si>
  <si>
    <t>Z293895378</t>
  </si>
  <si>
    <t>Affidamento fornitura di materiale didattico-laboratorio di sala-bar  per la U.O. di Ponte di Legno</t>
  </si>
  <si>
    <t>Affidamento del servizio ricettivo docenti corsi Maestri di sci per la U.O. di Ponte di Legno</t>
  </si>
  <si>
    <t>Affidamento del servizio noleggio minibus per la U.O. di Ponte di Legno</t>
  </si>
  <si>
    <t>Farmec s.a.s.</t>
  </si>
  <si>
    <t>Ottoservice</t>
  </si>
  <si>
    <t>64</t>
  </si>
  <si>
    <t>ZB0389F84C</t>
  </si>
  <si>
    <t>Affidamento spazio pubblicitario per la U.O. di Ponte di Legno</t>
  </si>
  <si>
    <t>Sci Club di Ponte di Legno</t>
  </si>
  <si>
    <t>53-10</t>
  </si>
  <si>
    <t>sett. 2022</t>
  </si>
  <si>
    <t>439-10</t>
  </si>
  <si>
    <t>468/10</t>
  </si>
  <si>
    <t>442/10</t>
  </si>
  <si>
    <t>G.F. MARKET</t>
  </si>
  <si>
    <t>59-10</t>
  </si>
  <si>
    <t>472-10</t>
  </si>
  <si>
    <t>473-10</t>
  </si>
  <si>
    <t>475-10</t>
  </si>
  <si>
    <t>Z7E38BC463</t>
  </si>
  <si>
    <t>65</t>
  </si>
  <si>
    <t>Affidamento fornitura materiale igienico sanitario per U.O. di Ponte di Legno</t>
  </si>
  <si>
    <t>Deterchimica s.r.l.</t>
  </si>
  <si>
    <t>30/11/20022</t>
  </si>
  <si>
    <t>65/10</t>
  </si>
  <si>
    <t>476-10</t>
  </si>
  <si>
    <t>66</t>
  </si>
  <si>
    <t>ZE138E371E</t>
  </si>
  <si>
    <t xml:space="preserve">Affidamento fornitura servizio sgombero neve </t>
  </si>
  <si>
    <t>Edilclaudio s.r.l.</t>
  </si>
  <si>
    <t>67</t>
  </si>
  <si>
    <t>ZE338E5221</t>
  </si>
  <si>
    <t>Affidamento fornitura ingressi Museo della Guerra Bianca in Adamello</t>
  </si>
  <si>
    <t>Museo della Guerra Bianca in Adamello</t>
  </si>
  <si>
    <t>253-06</t>
  </si>
  <si>
    <t>262-06</t>
  </si>
  <si>
    <t>271-06</t>
  </si>
  <si>
    <t>289-06</t>
  </si>
  <si>
    <t>293-06</t>
  </si>
  <si>
    <t>299-06</t>
  </si>
  <si>
    <t>283-06</t>
  </si>
  <si>
    <t>300-06</t>
  </si>
  <si>
    <t>306-06</t>
  </si>
  <si>
    <t>68</t>
  </si>
  <si>
    <t>ZBB38EA674</t>
  </si>
  <si>
    <t>Piccolo Hotel Gurschler</t>
  </si>
  <si>
    <t>487-10</t>
  </si>
  <si>
    <t>chiusa</t>
  </si>
  <si>
    <t>515/10</t>
  </si>
  <si>
    <t>448/10</t>
  </si>
  <si>
    <t>520-10</t>
  </si>
  <si>
    <t>69</t>
  </si>
  <si>
    <t>Z2C390A7EA</t>
  </si>
  <si>
    <t>Hotel Moizi</t>
  </si>
  <si>
    <t>521-10</t>
  </si>
  <si>
    <t>522-10</t>
  </si>
  <si>
    <t>523</t>
  </si>
  <si>
    <t>524</t>
  </si>
  <si>
    <t>ABBOZZATO</t>
  </si>
  <si>
    <t>trasporti mese di ottobre</t>
  </si>
  <si>
    <t>trasporti mese di settembre</t>
  </si>
  <si>
    <t>525-10</t>
  </si>
  <si>
    <t>670-01</t>
  </si>
  <si>
    <t>SEDE LEGALE</t>
  </si>
  <si>
    <t>70</t>
  </si>
  <si>
    <t>ZC1395474D</t>
  </si>
  <si>
    <t>Affidamento fornitura cella frigorifera negativa per la U.O. di Ponte di Legno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</si>
</sst>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_€_-;\-* #,##0.00\ _€_-;_-* &quot;-&quot;??\ _€_-;_-@_-"/>
    <numFmt numFmtId="166" formatCode="_-&quot;€&quot;* #,##0.00_-;\-&quot;€&quot;* #,##0.00_-;_-&quot;€&quot;* &quot;-&quot;??_-;_-@_-"/>
    <numFmt numFmtId="167" formatCode="_-* #,##0.00\ [$€-410]_-;\-* #,##0.00\ [$€-410]_-;_-* &quot;-&quot;??\ [$€-410]_-;_-@_-"/>
    <numFmt numFmtId="168" formatCode="#,##0.00\ &quot;€&quot;"/>
    <numFmt numFmtId="169" formatCode="_-* #,##0_-;\-* #,##0_-;_-* &quot;-&quot;??_-;_-@_-"/>
    <numFmt numFmtId="170" formatCode="dd/mm/yy;@"/>
    <numFmt numFmtId="171" formatCode="[$€-2]\ #,##0.00;[Red]\-[$€-2]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8" fontId="4" fillId="3" borderId="0" xfId="2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8" fontId="0" fillId="0" borderId="10" xfId="0" applyNumberFormat="1" applyBorder="1"/>
    <xf numFmtId="168" fontId="0" fillId="0" borderId="8" xfId="0" applyNumberFormat="1" applyBorder="1"/>
    <xf numFmtId="0" fontId="4" fillId="0" borderId="15" xfId="0" applyFont="1" applyBorder="1"/>
    <xf numFmtId="168" fontId="4" fillId="0" borderId="16" xfId="0" applyNumberFormat="1" applyFont="1" applyBorder="1"/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20" xfId="0" applyBorder="1"/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0" fillId="0" borderId="24" xfId="0" applyBorder="1"/>
    <xf numFmtId="0" fontId="4" fillId="0" borderId="25" xfId="0" applyFont="1" applyBorder="1" applyAlignment="1">
      <alignment horizontal="right"/>
    </xf>
    <xf numFmtId="168" fontId="0" fillId="0" borderId="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8" fontId="0" fillId="0" borderId="19" xfId="0" applyNumberFormat="1" applyBorder="1"/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168" fontId="0" fillId="0" borderId="26" xfId="0" applyNumberFormat="1" applyBorder="1"/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right"/>
    </xf>
    <xf numFmtId="166" fontId="6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6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16" fontId="0" fillId="0" borderId="0" xfId="0" quotePrefix="1" applyNumberFormat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14" fontId="0" fillId="0" borderId="28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9" xfId="0" applyBorder="1" applyAlignment="1">
      <alignment horizontal="center"/>
    </xf>
    <xf numFmtId="168" fontId="0" fillId="0" borderId="14" xfId="0" applyNumberFormat="1" applyBorder="1"/>
    <xf numFmtId="0" fontId="0" fillId="0" borderId="15" xfId="0" applyBorder="1"/>
    <xf numFmtId="0" fontId="4" fillId="0" borderId="30" xfId="0" applyFont="1" applyBorder="1" applyAlignment="1">
      <alignment horizontal="right"/>
    </xf>
    <xf numFmtId="168" fontId="0" fillId="0" borderId="16" xfId="0" applyNumberFormat="1" applyBorder="1"/>
    <xf numFmtId="16" fontId="0" fillId="0" borderId="9" xfId="0" quotePrefix="1" applyNumberFormat="1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0" xfId="0" quotePrefix="1" applyAlignment="1">
      <alignment horizontal="center"/>
    </xf>
    <xf numFmtId="0" fontId="0" fillId="5" borderId="31" xfId="0" applyFill="1" applyBorder="1"/>
    <xf numFmtId="0" fontId="0" fillId="0" borderId="1" xfId="0" applyBorder="1" applyAlignment="1">
      <alignment horizontal="center"/>
    </xf>
    <xf numFmtId="169" fontId="0" fillId="5" borderId="32" xfId="2" applyNumberFormat="1" applyFont="1" applyFill="1" applyBorder="1" applyAlignment="1">
      <alignment horizontal="center"/>
    </xf>
    <xf numFmtId="169" fontId="0" fillId="4" borderId="35" xfId="2" applyNumberFormat="1" applyFont="1" applyFill="1" applyBorder="1" applyAlignment="1">
      <alignment horizontal="center"/>
    </xf>
    <xf numFmtId="168" fontId="0" fillId="0" borderId="36" xfId="0" applyNumberFormat="1" applyBorder="1"/>
    <xf numFmtId="169" fontId="0" fillId="5" borderId="35" xfId="2" applyNumberFormat="1" applyFont="1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4" fillId="0" borderId="38" xfId="0" applyFont="1" applyBorder="1" applyAlignment="1">
      <alignment horizontal="right"/>
    </xf>
    <xf numFmtId="168" fontId="0" fillId="0" borderId="39" xfId="0" applyNumberFormat="1" applyBorder="1"/>
    <xf numFmtId="170" fontId="0" fillId="4" borderId="1" xfId="1" applyNumberFormat="1" applyFont="1" applyFill="1" applyBorder="1"/>
    <xf numFmtId="170" fontId="0" fillId="5" borderId="1" xfId="1" applyNumberFormat="1" applyFont="1" applyFill="1" applyBorder="1"/>
    <xf numFmtId="0" fontId="0" fillId="0" borderId="1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70" fontId="0" fillId="5" borderId="33" xfId="1" applyNumberFormat="1" applyFont="1" applyFill="1" applyBorder="1"/>
    <xf numFmtId="164" fontId="0" fillId="5" borderId="34" xfId="1" applyNumberFormat="1" applyFont="1" applyFill="1" applyBorder="1"/>
    <xf numFmtId="164" fontId="0" fillId="4" borderId="36" xfId="1" applyNumberFormat="1" applyFont="1" applyFill="1" applyBorder="1"/>
    <xf numFmtId="164" fontId="0" fillId="5" borderId="36" xfId="1" applyNumberFormat="1" applyFont="1" applyFill="1" applyBorder="1"/>
    <xf numFmtId="0" fontId="0" fillId="0" borderId="40" xfId="0" applyBorder="1"/>
    <xf numFmtId="168" fontId="0" fillId="0" borderId="41" xfId="0" applyNumberFormat="1" applyBorder="1"/>
    <xf numFmtId="0" fontId="0" fillId="0" borderId="42" xfId="0" applyBorder="1"/>
    <xf numFmtId="168" fontId="0" fillId="0" borderId="43" xfId="0" applyNumberFormat="1" applyBorder="1"/>
    <xf numFmtId="0" fontId="0" fillId="0" borderId="44" xfId="0" applyBorder="1"/>
    <xf numFmtId="0" fontId="0" fillId="0" borderId="45" xfId="0" applyBorder="1"/>
    <xf numFmtId="0" fontId="0" fillId="0" borderId="37" xfId="0" applyBorder="1" applyAlignment="1">
      <alignment horizontal="center"/>
    </xf>
    <xf numFmtId="16" fontId="4" fillId="0" borderId="0" xfId="0" quotePrefix="1" applyNumberFormat="1" applyFont="1" applyAlignment="1">
      <alignment horizontal="left"/>
    </xf>
    <xf numFmtId="16" fontId="0" fillId="0" borderId="6" xfId="0" quotePrefix="1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4" fillId="0" borderId="0" xfId="0" applyFont="1"/>
    <xf numFmtId="168" fontId="4" fillId="0" borderId="0" xfId="0" applyNumberFormat="1" applyFont="1"/>
    <xf numFmtId="0" fontId="0" fillId="0" borderId="48" xfId="0" applyBorder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1" fontId="0" fillId="0" borderId="0" xfId="0" applyNumberFormat="1"/>
    <xf numFmtId="14" fontId="0" fillId="0" borderId="49" xfId="0" applyNumberFormat="1" applyBorder="1" applyAlignment="1">
      <alignment horizontal="center"/>
    </xf>
    <xf numFmtId="168" fontId="0" fillId="0" borderId="50" xfId="0" applyNumberFormat="1" applyBorder="1"/>
    <xf numFmtId="169" fontId="0" fillId="5" borderId="1" xfId="2" applyNumberFormat="1" applyFont="1" applyFill="1" applyBorder="1" applyAlignment="1">
      <alignment horizontal="center"/>
    </xf>
    <xf numFmtId="164" fontId="0" fillId="5" borderId="1" xfId="1" applyNumberFormat="1" applyFont="1" applyFill="1" applyBorder="1"/>
    <xf numFmtId="169" fontId="0" fillId="4" borderId="1" xfId="2" applyNumberFormat="1" applyFont="1" applyFill="1" applyBorder="1" applyAlignment="1">
      <alignment horizontal="center"/>
    </xf>
    <xf numFmtId="164" fontId="0" fillId="4" borderId="1" xfId="1" applyNumberFormat="1" applyFont="1" applyFill="1" applyBorder="1"/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169" fontId="0" fillId="5" borderId="31" xfId="2" quotePrefix="1" applyNumberFormat="1" applyFont="1" applyFill="1" applyBorder="1" applyAlignment="1">
      <alignment horizontal="center"/>
    </xf>
    <xf numFmtId="169" fontId="0" fillId="4" borderId="31" xfId="2" quotePrefix="1" applyNumberFormat="1" applyFont="1" applyFill="1" applyBorder="1" applyAlignment="1">
      <alignment horizontal="center"/>
    </xf>
    <xf numFmtId="0" fontId="0" fillId="0" borderId="31" xfId="0" applyBorder="1"/>
    <xf numFmtId="168" fontId="4" fillId="3" borderId="0" xfId="2" applyNumberFormat="1" applyFont="1" applyFill="1" applyBorder="1" applyAlignment="1">
      <alignment horizontal="left"/>
    </xf>
    <xf numFmtId="0" fontId="0" fillId="0" borderId="51" xfId="0" applyBorder="1" applyAlignment="1">
      <alignment horizontal="left"/>
    </xf>
    <xf numFmtId="16" fontId="4" fillId="0" borderId="52" xfId="0" quotePrefix="1" applyNumberFormat="1" applyFont="1" applyBorder="1" applyAlignment="1">
      <alignment horizontal="left"/>
    </xf>
    <xf numFmtId="0" fontId="0" fillId="0" borderId="52" xfId="0" applyBorder="1"/>
    <xf numFmtId="0" fontId="0" fillId="0" borderId="53" xfId="0" applyBorder="1"/>
    <xf numFmtId="0" fontId="0" fillId="0" borderId="54" xfId="0" applyBorder="1" applyAlignment="1">
      <alignment horizontal="left"/>
    </xf>
    <xf numFmtId="0" fontId="0" fillId="0" borderId="55" xfId="0" applyBorder="1"/>
    <xf numFmtId="0" fontId="4" fillId="3" borderId="54" xfId="0" applyFont="1" applyFill="1" applyBorder="1" applyAlignment="1">
      <alignment horizontal="left"/>
    </xf>
    <xf numFmtId="0" fontId="0" fillId="0" borderId="54" xfId="0" applyBorder="1"/>
    <xf numFmtId="0" fontId="0" fillId="0" borderId="56" xfId="0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0" fillId="0" borderId="42" xfId="0" quotePrefix="1" applyBorder="1" applyAlignment="1">
      <alignment horizontal="center"/>
    </xf>
    <xf numFmtId="0" fontId="0" fillId="0" borderId="57" xfId="0" applyBorder="1"/>
    <xf numFmtId="0" fontId="0" fillId="0" borderId="58" xfId="0" applyBorder="1" applyAlignment="1">
      <alignment horizontal="left"/>
    </xf>
    <xf numFmtId="0" fontId="0" fillId="0" borderId="58" xfId="0" applyBorder="1"/>
    <xf numFmtId="0" fontId="0" fillId="0" borderId="59" xfId="0" applyBorder="1"/>
    <xf numFmtId="168" fontId="0" fillId="4" borderId="8" xfId="0" applyNumberFormat="1" applyFill="1" applyBorder="1"/>
    <xf numFmtId="168" fontId="0" fillId="0" borderId="50" xfId="0" applyNumberFormat="1" applyBorder="1" applyAlignment="1">
      <alignment horizontal="center"/>
    </xf>
    <xf numFmtId="0" fontId="0" fillId="0" borderId="60" xfId="0" applyBorder="1" applyAlignment="1">
      <alignment horizontal="center"/>
    </xf>
    <xf numFmtId="169" fontId="0" fillId="5" borderId="1" xfId="2" applyNumberFormat="1" applyFont="1" applyFill="1" applyBorder="1" applyAlignment="1"/>
    <xf numFmtId="169" fontId="0" fillId="4" borderId="1" xfId="2" applyNumberFormat="1" applyFont="1" applyFill="1" applyBorder="1" applyAlignment="1"/>
    <xf numFmtId="170" fontId="0" fillId="5" borderId="1" xfId="1" applyNumberFormat="1" applyFont="1" applyFill="1" applyBorder="1" applyAlignment="1">
      <alignment horizontal="center"/>
    </xf>
    <xf numFmtId="164" fontId="0" fillId="5" borderId="1" xfId="1" applyNumberFormat="1" applyFont="1" applyFill="1" applyBorder="1" applyAlignment="1">
      <alignment horizontal="center"/>
    </xf>
    <xf numFmtId="170" fontId="0" fillId="4" borderId="1" xfId="1" applyNumberFormat="1" applyFont="1" applyFill="1" applyBorder="1" applyAlignment="1">
      <alignment horizontal="center"/>
    </xf>
    <xf numFmtId="164" fontId="0" fillId="4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16" fontId="4" fillId="0" borderId="1" xfId="0" quotePrefix="1" applyNumberFormat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168" fontId="0" fillId="0" borderId="1" xfId="0" applyNumberFormat="1" applyBorder="1"/>
    <xf numFmtId="14" fontId="0" fillId="0" borderId="5" xfId="0" applyNumberFormat="1" applyBorder="1" applyAlignment="1">
      <alignment horizontal="center"/>
    </xf>
    <xf numFmtId="164" fontId="0" fillId="4" borderId="61" xfId="1" applyNumberFormat="1" applyFont="1" applyFill="1" applyBorder="1"/>
    <xf numFmtId="0" fontId="0" fillId="0" borderId="24" xfId="0" applyBorder="1" applyAlignment="1">
      <alignment horizontal="center"/>
    </xf>
    <xf numFmtId="0" fontId="0" fillId="4" borderId="1" xfId="0" applyFill="1" applyBorder="1" applyAlignment="1">
      <alignment horizontal="center"/>
    </xf>
    <xf numFmtId="168" fontId="0" fillId="4" borderId="1" xfId="0" applyNumberFormat="1" applyFill="1" applyBorder="1"/>
    <xf numFmtId="17" fontId="0" fillId="0" borderId="0" xfId="0" applyNumberFormat="1"/>
    <xf numFmtId="0" fontId="0" fillId="0" borderId="28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" xfId="0" applyBorder="1"/>
    <xf numFmtId="16" fontId="0" fillId="0" borderId="1" xfId="0" quotePrefix="1" applyNumberFormat="1" applyBorder="1" applyAlignment="1">
      <alignment horizontal="center"/>
    </xf>
    <xf numFmtId="168" fontId="4" fillId="3" borderId="1" xfId="0" applyNumberFormat="1" applyFont="1" applyFill="1" applyBorder="1"/>
    <xf numFmtId="169" fontId="0" fillId="5" borderId="1" xfId="2" quotePrefix="1" applyNumberFormat="1" applyFont="1" applyFill="1" applyBorder="1" applyAlignment="1">
      <alignment horizontal="center"/>
    </xf>
    <xf numFmtId="169" fontId="0" fillId="4" borderId="1" xfId="2" quotePrefix="1" applyNumberFormat="1" applyFont="1" applyFill="1" applyBorder="1" applyAlignment="1">
      <alignment horizontal="center"/>
    </xf>
    <xf numFmtId="0" fontId="0" fillId="0" borderId="13" xfId="0" quotePrefix="1" applyBorder="1" applyAlignment="1">
      <alignment horizontal="center"/>
    </xf>
    <xf numFmtId="14" fontId="0" fillId="0" borderId="29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6" fontId="0" fillId="0" borderId="0" xfId="0" quotePrefix="1" applyNumberFormat="1"/>
    <xf numFmtId="0" fontId="4" fillId="0" borderId="0" xfId="0" applyFont="1" applyAlignment="1">
      <alignment horizontal="left"/>
    </xf>
    <xf numFmtId="168" fontId="1" fillId="3" borderId="0" xfId="2" applyNumberFormat="1" applyFont="1" applyFill="1" applyAlignment="1">
      <alignment horizontal="left"/>
    </xf>
    <xf numFmtId="0" fontId="11" fillId="0" borderId="0" xfId="0" applyFont="1"/>
    <xf numFmtId="169" fontId="0" fillId="5" borderId="1" xfId="2" applyNumberFormat="1" applyFont="1" applyFill="1" applyBorder="1" applyAlignment="1">
      <alignment horizontal="left"/>
    </xf>
    <xf numFmtId="169" fontId="0" fillId="4" borderId="1" xfId="2" applyNumberFormat="1" applyFont="1" applyFill="1" applyBorder="1" applyAlignment="1">
      <alignment horizontal="left"/>
    </xf>
    <xf numFmtId="16" fontId="0" fillId="0" borderId="13" xfId="0" quotePrefix="1" applyNumberFormat="1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49" xfId="0" applyBorder="1" applyAlignment="1">
      <alignment horizontal="center"/>
    </xf>
    <xf numFmtId="16" fontId="6" fillId="0" borderId="0" xfId="0" quotePrefix="1" applyNumberFormat="1" applyFont="1" applyAlignment="1">
      <alignment horizontal="center"/>
    </xf>
    <xf numFmtId="49" fontId="6" fillId="0" borderId="1" xfId="0" quotePrefix="1" applyNumberFormat="1" applyFont="1" applyBorder="1" applyAlignment="1">
      <alignment horizontal="center"/>
    </xf>
    <xf numFmtId="14" fontId="0" fillId="0" borderId="62" xfId="0" applyNumberFormat="1" applyBorder="1" applyAlignment="1">
      <alignment horizontal="center"/>
    </xf>
    <xf numFmtId="14" fontId="0" fillId="0" borderId="63" xfId="0" applyNumberFormat="1" applyBorder="1" applyAlignment="1">
      <alignment horizontal="center"/>
    </xf>
    <xf numFmtId="14" fontId="0" fillId="0" borderId="64" xfId="0" applyNumberFormat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0" fillId="6" borderId="0" xfId="0" applyFill="1"/>
    <xf numFmtId="14" fontId="0" fillId="0" borderId="1" xfId="0" applyNumberFormat="1" applyBorder="1"/>
    <xf numFmtId="0" fontId="0" fillId="3" borderId="0" xfId="0" applyFill="1"/>
    <xf numFmtId="44" fontId="0" fillId="0" borderId="0" xfId="0" applyNumberFormat="1"/>
    <xf numFmtId="44" fontId="0" fillId="0" borderId="1" xfId="1" applyFont="1" applyBorder="1"/>
    <xf numFmtId="44" fontId="0" fillId="0" borderId="1" xfId="0" applyNumberFormat="1" applyBorder="1"/>
    <xf numFmtId="0" fontId="0" fillId="0" borderId="2" xfId="0" applyBorder="1"/>
    <xf numFmtId="44" fontId="0" fillId="0" borderId="2" xfId="1" applyFont="1" applyBorder="1"/>
    <xf numFmtId="44" fontId="0" fillId="0" borderId="2" xfId="0" applyNumberFormat="1" applyBorder="1"/>
    <xf numFmtId="9" fontId="0" fillId="0" borderId="1" xfId="0" applyNumberFormat="1" applyBorder="1"/>
    <xf numFmtId="0" fontId="0" fillId="0" borderId="65" xfId="0" applyBorder="1"/>
    <xf numFmtId="44" fontId="0" fillId="0" borderId="3" xfId="0" applyNumberFormat="1" applyBorder="1"/>
    <xf numFmtId="44" fontId="0" fillId="0" borderId="3" xfId="1" applyFont="1" applyBorder="1"/>
    <xf numFmtId="0" fontId="4" fillId="0" borderId="2" xfId="0" applyFont="1" applyBorder="1"/>
    <xf numFmtId="0" fontId="4" fillId="0" borderId="65" xfId="0" applyFont="1" applyBorder="1"/>
    <xf numFmtId="44" fontId="4" fillId="0" borderId="3" xfId="0" applyNumberFormat="1" applyFont="1" applyBorder="1"/>
    <xf numFmtId="14" fontId="0" fillId="0" borderId="66" xfId="0" applyNumberFormat="1" applyBorder="1" applyAlignment="1">
      <alignment horizontal="center"/>
    </xf>
    <xf numFmtId="171" fontId="0" fillId="0" borderId="1" xfId="0" applyNumberFormat="1" applyBorder="1"/>
    <xf numFmtId="168" fontId="4" fillId="0" borderId="26" xfId="0" applyNumberFormat="1" applyFont="1" applyBorder="1"/>
    <xf numFmtId="0" fontId="12" fillId="0" borderId="1" xfId="0" applyFont="1" applyBorder="1"/>
    <xf numFmtId="16" fontId="12" fillId="0" borderId="1" xfId="0" quotePrefix="1" applyNumberFormat="1" applyFont="1" applyBorder="1" applyAlignment="1">
      <alignment horizontal="center"/>
    </xf>
    <xf numFmtId="14" fontId="12" fillId="0" borderId="1" xfId="0" applyNumberFormat="1" applyFont="1" applyBorder="1"/>
    <xf numFmtId="14" fontId="1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13" fillId="0" borderId="0" xfId="0" applyFont="1"/>
    <xf numFmtId="0" fontId="0" fillId="0" borderId="8" xfId="0" applyBorder="1" applyAlignment="1">
      <alignment wrapText="1"/>
    </xf>
    <xf numFmtId="16" fontId="0" fillId="0" borderId="6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4" fillId="0" borderId="0" xfId="0" applyFont="1" applyAlignment="1">
      <alignment horizontal="right"/>
    </xf>
    <xf numFmtId="168" fontId="0" fillId="0" borderId="0" xfId="0" applyNumberFormat="1"/>
    <xf numFmtId="0" fontId="0" fillId="0" borderId="67" xfId="0" applyBorder="1"/>
    <xf numFmtId="0" fontId="0" fillId="0" borderId="68" xfId="0" applyBorder="1"/>
    <xf numFmtId="0" fontId="14" fillId="0" borderId="0" xfId="0" applyFont="1"/>
    <xf numFmtId="168" fontId="0" fillId="0" borderId="1" xfId="0" applyNumberFormat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14" fontId="0" fillId="0" borderId="70" xfId="0" applyNumberFormat="1" applyBorder="1" applyAlignment="1">
      <alignment horizontal="center"/>
    </xf>
    <xf numFmtId="44" fontId="0" fillId="0" borderId="0" xfId="1" applyFont="1"/>
    <xf numFmtId="0" fontId="15" fillId="0" borderId="0" xfId="0" applyFont="1"/>
    <xf numFmtId="0" fontId="0" fillId="4" borderId="1" xfId="0" quotePrefix="1" applyFill="1" applyBorder="1" applyAlignment="1">
      <alignment horizontal="center"/>
    </xf>
    <xf numFmtId="168" fontId="16" fillId="0" borderId="16" xfId="0" applyNumberFormat="1" applyFont="1" applyBorder="1"/>
    <xf numFmtId="0" fontId="17" fillId="0" borderId="0" xfId="0" applyFont="1"/>
    <xf numFmtId="0" fontId="18" fillId="0" borderId="0" xfId="0" applyFont="1"/>
    <xf numFmtId="168" fontId="0" fillId="0" borderId="29" xfId="0" applyNumberFormat="1" applyBorder="1"/>
    <xf numFmtId="169" fontId="0" fillId="5" borderId="71" xfId="2" applyNumberFormat="1" applyFont="1" applyFill="1" applyBorder="1" applyAlignment="1"/>
    <xf numFmtId="49" fontId="0" fillId="0" borderId="0" xfId="0" quotePrefix="1" applyNumberFormat="1" applyAlignment="1">
      <alignment horizontal="left"/>
    </xf>
    <xf numFmtId="0" fontId="0" fillId="3" borderId="0" xfId="0" applyFill="1" applyAlignment="1">
      <alignment horizontal="left"/>
    </xf>
    <xf numFmtId="14" fontId="0" fillId="3" borderId="0" xfId="0" applyNumberFormat="1" applyFill="1" applyAlignment="1">
      <alignment horizontal="left"/>
    </xf>
    <xf numFmtId="16" fontId="0" fillId="3" borderId="0" xfId="0" quotePrefix="1" applyNumberFormat="1" applyFill="1" applyAlignment="1">
      <alignment horizontal="left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168" fontId="4" fillId="0" borderId="8" xfId="0" applyNumberFormat="1" applyFont="1" applyBorder="1"/>
    <xf numFmtId="0" fontId="4" fillId="0" borderId="24" xfId="0" applyFont="1" applyBorder="1"/>
    <xf numFmtId="0" fontId="4" fillId="0" borderId="1" xfId="0" applyFont="1" applyBorder="1" applyAlignment="1">
      <alignment horizontal="right"/>
    </xf>
    <xf numFmtId="171" fontId="4" fillId="3" borderId="0" xfId="0" applyNumberFormat="1" applyFont="1" applyFill="1" applyAlignment="1">
      <alignment horizontal="left"/>
    </xf>
    <xf numFmtId="168" fontId="0" fillId="0" borderId="23" xfId="0" applyNumberFormat="1" applyBorder="1"/>
    <xf numFmtId="171" fontId="0" fillId="0" borderId="69" xfId="0" applyNumberFormat="1" applyBorder="1"/>
    <xf numFmtId="168" fontId="0" fillId="0" borderId="72" xfId="0" applyNumberFormat="1" applyBorder="1"/>
    <xf numFmtId="0" fontId="0" fillId="0" borderId="67" xfId="0" applyBorder="1" applyAlignment="1">
      <alignment horizontal="center"/>
    </xf>
    <xf numFmtId="168" fontId="0" fillId="0" borderId="68" xfId="0" applyNumberFormat="1" applyBorder="1"/>
    <xf numFmtId="169" fontId="0" fillId="5" borderId="1" xfId="2" applyNumberFormat="1" applyFont="1" applyFill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168" fontId="0" fillId="4" borderId="14" xfId="0" applyNumberFormat="1" applyFill="1" applyBorder="1"/>
    <xf numFmtId="0" fontId="0" fillId="0" borderId="73" xfId="0" applyBorder="1" applyAlignment="1">
      <alignment horizontal="center" vertical="center" wrapText="1"/>
    </xf>
    <xf numFmtId="168" fontId="0" fillId="0" borderId="74" xfId="0" applyNumberFormat="1" applyBorder="1"/>
    <xf numFmtId="168" fontId="0" fillId="0" borderId="63" xfId="0" applyNumberFormat="1" applyBorder="1"/>
    <xf numFmtId="0" fontId="0" fillId="0" borderId="48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75" xfId="0" applyBorder="1"/>
    <xf numFmtId="0" fontId="0" fillId="0" borderId="76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14" fontId="0" fillId="0" borderId="4" xfId="0" applyNumberFormat="1" applyBorder="1" applyAlignment="1">
      <alignment horizontal="center"/>
    </xf>
    <xf numFmtId="168" fontId="0" fillId="0" borderId="4" xfId="0" applyNumberFormat="1" applyBorder="1"/>
    <xf numFmtId="0" fontId="0" fillId="0" borderId="78" xfId="0" applyBorder="1"/>
    <xf numFmtId="164" fontId="4" fillId="5" borderId="1" xfId="1" applyNumberFormat="1" applyFont="1" applyFill="1" applyBorder="1"/>
    <xf numFmtId="164" fontId="4" fillId="4" borderId="1" xfId="1" applyNumberFormat="1" applyFont="1" applyFill="1" applyBorder="1"/>
    <xf numFmtId="44" fontId="0" fillId="4" borderId="2" xfId="1" applyFont="1" applyFill="1" applyBorder="1"/>
    <xf numFmtId="171" fontId="0" fillId="4" borderId="2" xfId="1" applyNumberFormat="1" applyFont="1" applyFill="1" applyBorder="1"/>
    <xf numFmtId="168" fontId="0" fillId="0" borderId="2" xfId="0" applyNumberFormat="1" applyBorder="1"/>
    <xf numFmtId="168" fontId="0" fillId="0" borderId="79" xfId="0" applyNumberFormat="1" applyBorder="1"/>
    <xf numFmtId="0" fontId="0" fillId="0" borderId="1" xfId="0" applyBorder="1" applyAlignment="1">
      <alignment horizontal="center" vertical="top" wrapText="1"/>
    </xf>
    <xf numFmtId="0" fontId="16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/>
    </xf>
    <xf numFmtId="164" fontId="0" fillId="0" borderId="0" xfId="1" applyNumberFormat="1" applyFont="1" applyFill="1" applyBorder="1"/>
    <xf numFmtId="164" fontId="0" fillId="5" borderId="5" xfId="1" applyNumberFormat="1" applyFont="1" applyFill="1" applyBorder="1"/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5" borderId="69" xfId="1" applyNumberFormat="1" applyFont="1" applyFill="1" applyBorder="1"/>
    <xf numFmtId="0" fontId="19" fillId="0" borderId="0" xfId="0" applyFont="1"/>
    <xf numFmtId="1" fontId="0" fillId="0" borderId="9" xfId="0" quotePrefix="1" applyNumberFormat="1" applyBorder="1" applyAlignment="1">
      <alignment horizontal="center"/>
    </xf>
    <xf numFmtId="164" fontId="0" fillId="4" borderId="5" xfId="1" applyNumberFormat="1" applyFont="1" applyFill="1" applyBorder="1"/>
    <xf numFmtId="164" fontId="1" fillId="4" borderId="1" xfId="1" applyNumberFormat="1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14" fontId="0" fillId="7" borderId="7" xfId="0" applyNumberFormat="1" applyFill="1" applyBorder="1" applyAlignment="1">
      <alignment horizontal="center"/>
    </xf>
    <xf numFmtId="164" fontId="1" fillId="7" borderId="1" xfId="1" applyNumberFormat="1" applyFont="1" applyFill="1" applyBorder="1" applyAlignment="1">
      <alignment horizontal="center"/>
    </xf>
    <xf numFmtId="164" fontId="0" fillId="7" borderId="1" xfId="1" applyNumberFormat="1" applyFont="1" applyFill="1" applyBorder="1" applyAlignment="1">
      <alignment horizontal="center"/>
    </xf>
    <xf numFmtId="14" fontId="20" fillId="0" borderId="1" xfId="0" applyNumberFormat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14" fontId="0" fillId="7" borderId="1" xfId="0" applyNumberFormat="1" applyFill="1" applyBorder="1" applyAlignment="1">
      <alignment horizontal="center"/>
    </xf>
    <xf numFmtId="168" fontId="0" fillId="7" borderId="1" xfId="0" applyNumberFormat="1" applyFill="1" applyBorder="1"/>
    <xf numFmtId="14" fontId="20" fillId="0" borderId="7" xfId="0" applyNumberFormat="1" applyFont="1" applyBorder="1" applyAlignment="1">
      <alignment horizontal="center"/>
    </xf>
    <xf numFmtId="168" fontId="0" fillId="7" borderId="8" xfId="0" applyNumberFormat="1" applyFill="1" applyBorder="1"/>
    <xf numFmtId="14" fontId="0" fillId="0" borderId="74" xfId="0" applyNumberFormat="1" applyBorder="1" applyAlignment="1">
      <alignment horizontal="center"/>
    </xf>
    <xf numFmtId="44" fontId="5" fillId="2" borderId="4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M175"/>
  <sheetViews>
    <sheetView tabSelected="1" zoomScale="93" zoomScaleNormal="93" workbookViewId="0">
      <pane xSplit="4" ySplit="2" topLeftCell="E31" activePane="bottomRight" state="frozen"/>
      <selection activeCell="E31" sqref="E31"/>
      <selection pane="topRight" activeCell="E31" sqref="E31"/>
      <selection pane="bottomLeft" activeCell="E31" sqref="E31"/>
      <selection pane="bottomRight" activeCell="A3" sqref="A3:XFD42"/>
    </sheetView>
  </sheetViews>
  <sheetFormatPr defaultColWidth="8.6640625" defaultRowHeight="12" x14ac:dyDescent="0.25"/>
  <cols>
    <col min="1" max="1" width="7.5546875" style="29" customWidth="1"/>
    <col min="2" max="2" width="14" style="21" customWidth="1"/>
    <col min="3" max="3" width="19.33203125" style="21" customWidth="1"/>
    <col min="4" max="4" width="26.5546875" style="21" customWidth="1"/>
    <col min="5" max="5" width="59.5546875" style="247" customWidth="1"/>
    <col min="6" max="6" width="39.44140625" style="20" customWidth="1"/>
    <col min="7" max="7" width="17.33203125" style="21" customWidth="1"/>
    <col min="8" max="8" width="22.6640625" style="21" customWidth="1"/>
    <col min="9" max="9" width="37" style="21" customWidth="1"/>
    <col min="10" max="10" width="17.6640625" style="21" customWidth="1"/>
    <col min="11" max="12" width="11.33203125" style="21" customWidth="1"/>
    <col min="13" max="13" width="19.6640625" style="21" customWidth="1"/>
    <col min="14" max="14" width="20.6640625" style="20" customWidth="1"/>
    <col min="15" max="19" width="8.6640625" style="20"/>
    <col min="20" max="20" width="37.44140625" style="20" customWidth="1"/>
    <col min="21" max="21" width="30.44140625" style="20" customWidth="1"/>
    <col min="22" max="16384" width="8.6640625" style="20"/>
  </cols>
  <sheetData>
    <row r="1" spans="1:13" ht="56.25" customHeight="1" x14ac:dyDescent="0.25">
      <c r="A1" s="311" t="s">
        <v>10</v>
      </c>
      <c r="B1" s="313" t="s">
        <v>9</v>
      </c>
      <c r="C1" s="313" t="s">
        <v>0</v>
      </c>
      <c r="D1" s="313" t="s">
        <v>1</v>
      </c>
      <c r="E1" s="315" t="s">
        <v>2</v>
      </c>
      <c r="F1" s="311" t="s">
        <v>38</v>
      </c>
      <c r="G1" s="313" t="s">
        <v>3</v>
      </c>
      <c r="H1" s="313" t="s">
        <v>4</v>
      </c>
      <c r="I1" s="313" t="s">
        <v>5</v>
      </c>
      <c r="J1" s="305" t="s">
        <v>6</v>
      </c>
      <c r="K1" s="309" t="s">
        <v>7</v>
      </c>
      <c r="L1" s="310"/>
      <c r="M1" s="307" t="s">
        <v>8</v>
      </c>
    </row>
    <row r="2" spans="1:13" x14ac:dyDescent="0.25">
      <c r="A2" s="312"/>
      <c r="B2" s="314"/>
      <c r="C2" s="314"/>
      <c r="D2" s="314"/>
      <c r="E2" s="316"/>
      <c r="F2" s="312"/>
      <c r="G2" s="314"/>
      <c r="H2" s="314"/>
      <c r="I2" s="314"/>
      <c r="J2" s="306"/>
      <c r="K2" s="18" t="s">
        <v>21</v>
      </c>
      <c r="L2" s="19" t="s">
        <v>22</v>
      </c>
      <c r="M2" s="308"/>
    </row>
    <row r="3" spans="1:13" ht="24" customHeight="1" x14ac:dyDescent="0.25">
      <c r="A3" s="24" t="s">
        <v>521</v>
      </c>
      <c r="B3" s="22">
        <v>44743</v>
      </c>
      <c r="C3" s="23" t="s">
        <v>522</v>
      </c>
      <c r="D3" s="25" t="s">
        <v>14</v>
      </c>
      <c r="E3" s="41" t="s">
        <v>523</v>
      </c>
      <c r="F3" s="25" t="s">
        <v>279</v>
      </c>
      <c r="G3" s="23"/>
      <c r="H3" s="23"/>
      <c r="I3" s="23" t="s">
        <v>524</v>
      </c>
      <c r="J3" s="31">
        <v>700</v>
      </c>
      <c r="K3" s="22">
        <v>44743</v>
      </c>
      <c r="L3" s="22">
        <v>44804</v>
      </c>
      <c r="M3" s="31">
        <v>700</v>
      </c>
    </row>
    <row r="4" spans="1:13" ht="24" customHeight="1" x14ac:dyDescent="0.25">
      <c r="A4" s="24" t="s">
        <v>525</v>
      </c>
      <c r="B4" s="22">
        <v>44743</v>
      </c>
      <c r="C4" s="23" t="s">
        <v>526</v>
      </c>
      <c r="D4" s="25" t="s">
        <v>14</v>
      </c>
      <c r="E4" s="41" t="s">
        <v>523</v>
      </c>
      <c r="F4" s="25" t="s">
        <v>279</v>
      </c>
      <c r="G4" s="23"/>
      <c r="H4" s="23"/>
      <c r="I4" s="23" t="s">
        <v>527</v>
      </c>
      <c r="J4" s="31">
        <v>300</v>
      </c>
      <c r="K4" s="22">
        <v>44743</v>
      </c>
      <c r="L4" s="22">
        <v>44926</v>
      </c>
      <c r="M4" s="31">
        <v>300</v>
      </c>
    </row>
    <row r="5" spans="1:13" ht="24" customHeight="1" x14ac:dyDescent="0.25">
      <c r="A5" s="24" t="s">
        <v>528</v>
      </c>
      <c r="B5" s="22">
        <v>44743</v>
      </c>
      <c r="C5" s="23" t="s">
        <v>529</v>
      </c>
      <c r="D5" s="25" t="s">
        <v>14</v>
      </c>
      <c r="E5" s="41" t="s">
        <v>530</v>
      </c>
      <c r="F5" s="25" t="s">
        <v>279</v>
      </c>
      <c r="G5" s="23"/>
      <c r="H5" s="23"/>
      <c r="I5" s="23" t="s">
        <v>531</v>
      </c>
      <c r="J5" s="31">
        <v>800</v>
      </c>
      <c r="K5" s="22">
        <v>44743</v>
      </c>
      <c r="L5" s="22">
        <v>44804</v>
      </c>
      <c r="M5" s="31">
        <v>800</v>
      </c>
    </row>
    <row r="6" spans="1:13" ht="24" customHeight="1" x14ac:dyDescent="0.25">
      <c r="A6" s="24" t="s">
        <v>548</v>
      </c>
      <c r="B6" s="22">
        <v>44748</v>
      </c>
      <c r="C6" s="23" t="s">
        <v>572</v>
      </c>
      <c r="D6" s="25" t="s">
        <v>14</v>
      </c>
      <c r="E6" s="41" t="s">
        <v>573</v>
      </c>
      <c r="F6" s="25" t="s">
        <v>279</v>
      </c>
      <c r="G6" s="23"/>
      <c r="H6" s="23"/>
      <c r="I6" s="23" t="s">
        <v>646</v>
      </c>
      <c r="J6" s="31">
        <v>34000</v>
      </c>
      <c r="K6" s="22">
        <v>44748</v>
      </c>
      <c r="L6" s="22"/>
      <c r="M6" s="31">
        <f>J6</f>
        <v>34000</v>
      </c>
    </row>
    <row r="7" spans="1:13" ht="24" customHeight="1" x14ac:dyDescent="0.25">
      <c r="A7" s="24" t="s">
        <v>552</v>
      </c>
      <c r="B7" s="22">
        <v>44760</v>
      </c>
      <c r="C7" s="23" t="s">
        <v>549</v>
      </c>
      <c r="D7" s="25" t="s">
        <v>14</v>
      </c>
      <c r="E7" s="41" t="s">
        <v>550</v>
      </c>
      <c r="F7" s="25" t="s">
        <v>279</v>
      </c>
      <c r="G7" s="23"/>
      <c r="H7" s="23"/>
      <c r="I7" s="23" t="s">
        <v>551</v>
      </c>
      <c r="J7" s="31">
        <v>1400</v>
      </c>
      <c r="K7" s="22">
        <v>44760</v>
      </c>
      <c r="L7" s="22"/>
      <c r="M7" s="31">
        <f t="shared" ref="M7:M16" si="0">J7</f>
        <v>1400</v>
      </c>
    </row>
    <row r="8" spans="1:13" ht="24" customHeight="1" x14ac:dyDescent="0.25">
      <c r="A8" s="24" t="s">
        <v>555</v>
      </c>
      <c r="B8" s="22">
        <v>44760</v>
      </c>
      <c r="C8" s="23" t="s">
        <v>553</v>
      </c>
      <c r="D8" s="25" t="s">
        <v>14</v>
      </c>
      <c r="E8" s="41" t="s">
        <v>550</v>
      </c>
      <c r="F8" s="25" t="s">
        <v>279</v>
      </c>
      <c r="G8" s="23"/>
      <c r="H8" s="23"/>
      <c r="I8" s="23" t="s">
        <v>554</v>
      </c>
      <c r="J8" s="31">
        <v>280</v>
      </c>
      <c r="K8" s="22">
        <v>44760</v>
      </c>
      <c r="L8" s="22"/>
      <c r="M8" s="31">
        <f t="shared" si="0"/>
        <v>280</v>
      </c>
    </row>
    <row r="9" spans="1:13" ht="24" customHeight="1" x14ac:dyDescent="0.25">
      <c r="A9" s="24" t="s">
        <v>558</v>
      </c>
      <c r="B9" s="22">
        <v>44760</v>
      </c>
      <c r="C9" s="23" t="s">
        <v>556</v>
      </c>
      <c r="D9" s="25" t="s">
        <v>14</v>
      </c>
      <c r="E9" s="41" t="s">
        <v>550</v>
      </c>
      <c r="F9" s="25" t="s">
        <v>279</v>
      </c>
      <c r="G9" s="23"/>
      <c r="H9" s="23"/>
      <c r="I9" s="23" t="s">
        <v>557</v>
      </c>
      <c r="J9" s="31">
        <v>4464</v>
      </c>
      <c r="K9" s="22">
        <v>44760</v>
      </c>
      <c r="L9" s="22"/>
      <c r="M9" s="31">
        <f t="shared" si="0"/>
        <v>4464</v>
      </c>
    </row>
    <row r="10" spans="1:13" ht="24" customHeight="1" x14ac:dyDescent="0.25">
      <c r="A10" s="24" t="s">
        <v>561</v>
      </c>
      <c r="B10" s="22">
        <v>44760</v>
      </c>
      <c r="C10" s="23" t="s">
        <v>559</v>
      </c>
      <c r="D10" s="25" t="s">
        <v>14</v>
      </c>
      <c r="E10" s="41" t="s">
        <v>560</v>
      </c>
      <c r="F10" s="25" t="s">
        <v>279</v>
      </c>
      <c r="G10" s="23"/>
      <c r="H10" s="23"/>
      <c r="I10" s="23" t="s">
        <v>554</v>
      </c>
      <c r="J10" s="31">
        <v>480</v>
      </c>
      <c r="K10" s="22">
        <v>44760</v>
      </c>
      <c r="L10" s="22"/>
      <c r="M10" s="31">
        <f t="shared" si="0"/>
        <v>480</v>
      </c>
    </row>
    <row r="11" spans="1:13" ht="24" customHeight="1" x14ac:dyDescent="0.25">
      <c r="A11" s="24" t="s">
        <v>565</v>
      </c>
      <c r="B11" s="22">
        <v>44760</v>
      </c>
      <c r="C11" s="23" t="s">
        <v>562</v>
      </c>
      <c r="D11" s="25" t="s">
        <v>14</v>
      </c>
      <c r="E11" s="41" t="s">
        <v>563</v>
      </c>
      <c r="F11" s="25" t="s">
        <v>279</v>
      </c>
      <c r="G11" s="23"/>
      <c r="H11" s="23"/>
      <c r="I11" s="23" t="s">
        <v>564</v>
      </c>
      <c r="J11" s="31">
        <v>280</v>
      </c>
      <c r="K11" s="22">
        <v>44760</v>
      </c>
      <c r="L11" s="22"/>
      <c r="M11" s="31">
        <f t="shared" si="0"/>
        <v>280</v>
      </c>
    </row>
    <row r="12" spans="1:13" ht="24" customHeight="1" x14ac:dyDescent="0.25">
      <c r="A12" s="24" t="s">
        <v>568</v>
      </c>
      <c r="B12" s="22">
        <v>44760</v>
      </c>
      <c r="C12" s="23" t="s">
        <v>566</v>
      </c>
      <c r="D12" s="25" t="s">
        <v>14</v>
      </c>
      <c r="E12" s="41" t="s">
        <v>550</v>
      </c>
      <c r="F12" s="25" t="s">
        <v>279</v>
      </c>
      <c r="G12" s="23"/>
      <c r="H12" s="23"/>
      <c r="I12" s="23" t="s">
        <v>567</v>
      </c>
      <c r="J12" s="31">
        <v>280</v>
      </c>
      <c r="K12" s="22">
        <v>44760</v>
      </c>
      <c r="L12" s="22"/>
      <c r="M12" s="31">
        <f t="shared" si="0"/>
        <v>280</v>
      </c>
    </row>
    <row r="13" spans="1:13" ht="24" customHeight="1" x14ac:dyDescent="0.25">
      <c r="A13" s="24" t="s">
        <v>571</v>
      </c>
      <c r="B13" s="22">
        <v>44760</v>
      </c>
      <c r="C13" s="23" t="s">
        <v>569</v>
      </c>
      <c r="D13" s="25" t="s">
        <v>14</v>
      </c>
      <c r="E13" s="41" t="s">
        <v>570</v>
      </c>
      <c r="F13" s="25" t="s">
        <v>279</v>
      </c>
      <c r="G13" s="23"/>
      <c r="H13" s="23"/>
      <c r="I13" s="23" t="s">
        <v>564</v>
      </c>
      <c r="J13" s="31">
        <v>9672</v>
      </c>
      <c r="K13" s="22">
        <v>44760</v>
      </c>
      <c r="L13" s="22"/>
      <c r="M13" s="31">
        <f t="shared" si="0"/>
        <v>9672</v>
      </c>
    </row>
    <row r="14" spans="1:13" ht="24" customHeight="1" x14ac:dyDescent="0.25">
      <c r="A14" s="24" t="s">
        <v>584</v>
      </c>
      <c r="B14" s="22">
        <v>44781</v>
      </c>
      <c r="C14" s="23" t="s">
        <v>585</v>
      </c>
      <c r="D14" s="25" t="s">
        <v>14</v>
      </c>
      <c r="E14" s="41" t="s">
        <v>586</v>
      </c>
      <c r="F14" s="25" t="s">
        <v>279</v>
      </c>
      <c r="G14" s="23"/>
      <c r="H14" s="23"/>
      <c r="I14" s="23" t="s">
        <v>587</v>
      </c>
      <c r="J14" s="31">
        <v>300</v>
      </c>
      <c r="K14" s="22">
        <v>44781</v>
      </c>
      <c r="L14" s="22"/>
      <c r="M14" s="31">
        <f t="shared" si="0"/>
        <v>300</v>
      </c>
    </row>
    <row r="15" spans="1:13" ht="24" customHeight="1" x14ac:dyDescent="0.25">
      <c r="A15" s="24" t="s">
        <v>594</v>
      </c>
      <c r="B15" s="22">
        <v>44802</v>
      </c>
      <c r="C15" s="23" t="s">
        <v>593</v>
      </c>
      <c r="D15" s="25" t="s">
        <v>14</v>
      </c>
      <c r="E15" s="41" t="s">
        <v>595</v>
      </c>
      <c r="F15" s="25" t="s">
        <v>279</v>
      </c>
      <c r="G15" s="23"/>
      <c r="H15" s="23"/>
      <c r="I15" s="23" t="s">
        <v>596</v>
      </c>
      <c r="J15" s="31">
        <v>1040</v>
      </c>
      <c r="K15" s="22">
        <v>44802</v>
      </c>
      <c r="L15" s="22"/>
      <c r="M15" s="31">
        <f t="shared" si="0"/>
        <v>1040</v>
      </c>
    </row>
    <row r="16" spans="1:13" ht="24" customHeight="1" x14ac:dyDescent="0.25">
      <c r="A16" s="24" t="s">
        <v>597</v>
      </c>
      <c r="B16" s="22">
        <v>44808</v>
      </c>
      <c r="C16" s="23" t="s">
        <v>598</v>
      </c>
      <c r="D16" s="25" t="s">
        <v>14</v>
      </c>
      <c r="E16" s="266" t="s">
        <v>599</v>
      </c>
      <c r="F16" s="25" t="s">
        <v>279</v>
      </c>
      <c r="G16" s="23"/>
      <c r="H16" s="23"/>
      <c r="I16" s="23" t="s">
        <v>600</v>
      </c>
      <c r="J16" s="31">
        <v>1545</v>
      </c>
      <c r="K16" s="22">
        <v>44807</v>
      </c>
      <c r="L16" s="22"/>
      <c r="M16" s="31">
        <f t="shared" si="0"/>
        <v>1545</v>
      </c>
    </row>
    <row r="17" spans="1:13" ht="24" customHeight="1" x14ac:dyDescent="0.25">
      <c r="A17" s="24" t="s">
        <v>601</v>
      </c>
      <c r="B17" s="22">
        <v>44810</v>
      </c>
      <c r="C17" s="23" t="s">
        <v>604</v>
      </c>
      <c r="D17" s="25" t="s">
        <v>14</v>
      </c>
      <c r="E17" s="41" t="s">
        <v>612</v>
      </c>
      <c r="F17" s="25" t="s">
        <v>279</v>
      </c>
      <c r="G17" s="23"/>
      <c r="H17" s="23"/>
      <c r="I17" s="23" t="s">
        <v>605</v>
      </c>
      <c r="J17" s="31">
        <v>8000</v>
      </c>
      <c r="K17" s="22">
        <v>44810</v>
      </c>
      <c r="L17" s="22"/>
      <c r="M17" s="31">
        <v>8000</v>
      </c>
    </row>
    <row r="18" spans="1:13" ht="24" customHeight="1" x14ac:dyDescent="0.25">
      <c r="A18" s="24" t="s">
        <v>602</v>
      </c>
      <c r="B18" s="22">
        <v>44810</v>
      </c>
      <c r="C18" s="23" t="s">
        <v>606</v>
      </c>
      <c r="D18" s="25" t="s">
        <v>14</v>
      </c>
      <c r="E18" s="41" t="s">
        <v>610</v>
      </c>
      <c r="F18" s="25" t="s">
        <v>279</v>
      </c>
      <c r="G18" s="23"/>
      <c r="H18" s="23"/>
      <c r="I18" s="23" t="s">
        <v>607</v>
      </c>
      <c r="J18" s="31">
        <v>175</v>
      </c>
      <c r="K18" s="22">
        <v>44810</v>
      </c>
      <c r="L18" s="22"/>
      <c r="M18" s="31">
        <v>175</v>
      </c>
    </row>
    <row r="19" spans="1:13" ht="24" customHeight="1" x14ac:dyDescent="0.25">
      <c r="A19" s="24" t="s">
        <v>603</v>
      </c>
      <c r="B19" s="22">
        <v>44810</v>
      </c>
      <c r="C19" s="23" t="s">
        <v>608</v>
      </c>
      <c r="D19" s="25" t="s">
        <v>14</v>
      </c>
      <c r="E19" s="41" t="s">
        <v>611</v>
      </c>
      <c r="F19" s="25" t="s">
        <v>279</v>
      </c>
      <c r="G19" s="23"/>
      <c r="H19" s="25"/>
      <c r="I19" s="23" t="s">
        <v>609</v>
      </c>
      <c r="J19" s="31">
        <v>87</v>
      </c>
      <c r="K19" s="22">
        <v>44810</v>
      </c>
      <c r="L19" s="22"/>
      <c r="M19" s="31">
        <v>87</v>
      </c>
    </row>
    <row r="20" spans="1:13" ht="24" customHeight="1" x14ac:dyDescent="0.25">
      <c r="A20" s="26" t="s">
        <v>630</v>
      </c>
      <c r="B20" s="27">
        <v>44818</v>
      </c>
      <c r="C20" s="23" t="s">
        <v>629</v>
      </c>
      <c r="D20" s="25" t="s">
        <v>14</v>
      </c>
      <c r="E20" s="41" t="s">
        <v>631</v>
      </c>
      <c r="F20" s="25" t="s">
        <v>279</v>
      </c>
      <c r="G20" s="28"/>
      <c r="H20" s="28"/>
      <c r="I20" s="28" t="s">
        <v>632</v>
      </c>
      <c r="J20" s="31">
        <v>2625</v>
      </c>
      <c r="K20" s="27">
        <v>44818</v>
      </c>
      <c r="L20" s="27"/>
      <c r="M20" s="31"/>
    </row>
    <row r="21" spans="1:13" ht="24" customHeight="1" x14ac:dyDescent="0.25">
      <c r="A21" s="24" t="s">
        <v>634</v>
      </c>
      <c r="B21" s="27">
        <v>44819</v>
      </c>
      <c r="C21" s="23" t="s">
        <v>635</v>
      </c>
      <c r="D21" s="25" t="s">
        <v>14</v>
      </c>
      <c r="E21" s="54" t="s">
        <v>633</v>
      </c>
      <c r="F21" s="25" t="s">
        <v>279</v>
      </c>
      <c r="G21" s="23"/>
      <c r="H21" s="23"/>
      <c r="I21" s="23" t="s">
        <v>636</v>
      </c>
      <c r="J21" s="31">
        <v>2700</v>
      </c>
      <c r="K21" s="22">
        <v>44819</v>
      </c>
      <c r="L21" s="22"/>
      <c r="M21" s="31"/>
    </row>
    <row r="22" spans="1:13" ht="24" customHeight="1" x14ac:dyDescent="0.25">
      <c r="A22" s="24" t="s">
        <v>638</v>
      </c>
      <c r="B22" s="22">
        <v>44821</v>
      </c>
      <c r="C22" s="23" t="s">
        <v>639</v>
      </c>
      <c r="D22" s="25" t="s">
        <v>14</v>
      </c>
      <c r="E22" s="41" t="s">
        <v>640</v>
      </c>
      <c r="F22" s="25" t="s">
        <v>279</v>
      </c>
      <c r="G22" s="23"/>
      <c r="H22" s="23"/>
      <c r="I22" s="23" t="s">
        <v>641</v>
      </c>
      <c r="J22" s="31">
        <v>3000</v>
      </c>
      <c r="K22" s="22">
        <v>44821</v>
      </c>
      <c r="L22" s="22"/>
      <c r="M22" s="31"/>
    </row>
    <row r="23" spans="1:13" ht="24" customHeight="1" x14ac:dyDescent="0.25">
      <c r="A23" s="24" t="s">
        <v>642</v>
      </c>
      <c r="B23" s="22">
        <v>44821</v>
      </c>
      <c r="C23" s="23" t="s">
        <v>643</v>
      </c>
      <c r="D23" s="25" t="s">
        <v>14</v>
      </c>
      <c r="E23" s="41" t="s">
        <v>644</v>
      </c>
      <c r="F23" s="25" t="s">
        <v>279</v>
      </c>
      <c r="G23" s="23"/>
      <c r="H23" s="23"/>
      <c r="I23" s="23" t="s">
        <v>59</v>
      </c>
      <c r="J23" s="31">
        <v>35280</v>
      </c>
      <c r="K23" s="22">
        <v>44821</v>
      </c>
      <c r="L23" s="22"/>
      <c r="M23" s="31"/>
    </row>
    <row r="24" spans="1:13" ht="24" customHeight="1" x14ac:dyDescent="0.25">
      <c r="A24" s="26" t="s">
        <v>645</v>
      </c>
      <c r="B24" s="27">
        <v>44831</v>
      </c>
      <c r="C24" s="23" t="s">
        <v>647</v>
      </c>
      <c r="D24" s="25" t="s">
        <v>14</v>
      </c>
      <c r="E24" s="41" t="s">
        <v>648</v>
      </c>
      <c r="F24" s="25" t="s">
        <v>279</v>
      </c>
      <c r="G24" s="23"/>
      <c r="H24" s="23"/>
      <c r="I24" s="23" t="s">
        <v>649</v>
      </c>
      <c r="J24" s="31">
        <v>3500</v>
      </c>
      <c r="K24" s="22">
        <v>44831</v>
      </c>
      <c r="L24" s="22"/>
      <c r="M24" s="31"/>
    </row>
    <row r="25" spans="1:13" ht="24" customHeight="1" x14ac:dyDescent="0.25">
      <c r="A25" s="24" t="s">
        <v>654</v>
      </c>
      <c r="B25" s="22">
        <v>44832</v>
      </c>
      <c r="C25" s="23" t="s">
        <v>655</v>
      </c>
      <c r="D25" s="25" t="s">
        <v>14</v>
      </c>
      <c r="E25" s="41" t="s">
        <v>611</v>
      </c>
      <c r="F25" s="25" t="s">
        <v>279</v>
      </c>
      <c r="G25" s="23"/>
      <c r="H25" s="25"/>
      <c r="I25" s="25" t="s">
        <v>656</v>
      </c>
      <c r="J25" s="31">
        <v>5000</v>
      </c>
      <c r="K25" s="22">
        <v>44832</v>
      </c>
      <c r="L25" s="22"/>
      <c r="M25" s="31"/>
    </row>
    <row r="26" spans="1:13" ht="24" customHeight="1" x14ac:dyDescent="0.25">
      <c r="A26" s="26" t="s">
        <v>657</v>
      </c>
      <c r="B26" s="27">
        <v>44833</v>
      </c>
      <c r="C26" s="23" t="s">
        <v>658</v>
      </c>
      <c r="D26" s="25" t="s">
        <v>14</v>
      </c>
      <c r="E26" s="41" t="s">
        <v>659</v>
      </c>
      <c r="F26" s="25" t="s">
        <v>279</v>
      </c>
      <c r="G26" s="23"/>
      <c r="H26" s="23"/>
      <c r="I26" s="23" t="s">
        <v>660</v>
      </c>
      <c r="J26" s="31">
        <v>5000</v>
      </c>
      <c r="K26" s="27">
        <v>44833</v>
      </c>
      <c r="L26" s="22"/>
      <c r="M26" s="31"/>
    </row>
    <row r="27" spans="1:13" ht="24" customHeight="1" x14ac:dyDescent="0.25">
      <c r="A27" s="24" t="s">
        <v>669</v>
      </c>
      <c r="B27" s="22">
        <v>44838</v>
      </c>
      <c r="C27" s="23" t="s">
        <v>670</v>
      </c>
      <c r="D27" s="25" t="s">
        <v>14</v>
      </c>
      <c r="E27" s="41" t="s">
        <v>674</v>
      </c>
      <c r="F27" s="25" t="s">
        <v>279</v>
      </c>
      <c r="G27" s="23"/>
      <c r="H27" s="23"/>
      <c r="I27" s="23" t="s">
        <v>671</v>
      </c>
      <c r="J27" s="31">
        <v>4000</v>
      </c>
      <c r="K27" s="22">
        <v>44838</v>
      </c>
      <c r="L27" s="22"/>
      <c r="M27" s="31"/>
    </row>
    <row r="28" spans="1:13" ht="24" customHeight="1" x14ac:dyDescent="0.25">
      <c r="A28" s="26" t="s">
        <v>672</v>
      </c>
      <c r="B28" s="27">
        <v>44845</v>
      </c>
      <c r="C28" s="23" t="s">
        <v>673</v>
      </c>
      <c r="D28" s="25" t="s">
        <v>14</v>
      </c>
      <c r="E28" s="41" t="s">
        <v>674</v>
      </c>
      <c r="F28" s="25" t="s">
        <v>279</v>
      </c>
      <c r="G28" s="23"/>
      <c r="H28" s="23"/>
      <c r="I28" s="23" t="s">
        <v>675</v>
      </c>
      <c r="J28" s="31">
        <v>14500</v>
      </c>
      <c r="K28" s="22">
        <v>44845</v>
      </c>
      <c r="L28" s="22"/>
      <c r="M28" s="31"/>
    </row>
    <row r="29" spans="1:13" ht="24" customHeight="1" x14ac:dyDescent="0.25">
      <c r="A29" s="24" t="s">
        <v>682</v>
      </c>
      <c r="B29" s="22">
        <v>44853</v>
      </c>
      <c r="C29" s="23" t="s">
        <v>680</v>
      </c>
      <c r="D29" s="25" t="s">
        <v>14</v>
      </c>
      <c r="E29" s="41" t="s">
        <v>681</v>
      </c>
      <c r="F29" s="25" t="s">
        <v>279</v>
      </c>
      <c r="G29" s="23"/>
      <c r="H29" s="23"/>
      <c r="I29" s="23" t="s">
        <v>683</v>
      </c>
      <c r="J29" s="31">
        <v>200</v>
      </c>
      <c r="K29" s="22">
        <v>44853</v>
      </c>
      <c r="L29" s="22"/>
      <c r="M29" s="31"/>
    </row>
    <row r="30" spans="1:13" ht="24" customHeight="1" x14ac:dyDescent="0.25">
      <c r="A30" s="26" t="s">
        <v>695</v>
      </c>
      <c r="B30" s="27">
        <v>44861</v>
      </c>
      <c r="C30" s="23" t="s">
        <v>696</v>
      </c>
      <c r="D30" s="25" t="s">
        <v>14</v>
      </c>
      <c r="E30" s="54" t="s">
        <v>697</v>
      </c>
      <c r="F30" s="25" t="s">
        <v>279</v>
      </c>
      <c r="G30" s="23"/>
      <c r="H30" s="25"/>
      <c r="I30" s="25" t="s">
        <v>698</v>
      </c>
      <c r="J30" s="31">
        <v>196.2</v>
      </c>
      <c r="K30" s="22">
        <v>44861</v>
      </c>
      <c r="L30" s="22"/>
      <c r="M30" s="31"/>
    </row>
    <row r="31" spans="1:13" ht="24" customHeight="1" x14ac:dyDescent="0.25">
      <c r="A31" s="26" t="s">
        <v>699</v>
      </c>
      <c r="B31" s="27">
        <v>44861</v>
      </c>
      <c r="C31" s="23" t="s">
        <v>700</v>
      </c>
      <c r="D31" s="25" t="s">
        <v>14</v>
      </c>
      <c r="E31" s="41" t="s">
        <v>674</v>
      </c>
      <c r="F31" s="25" t="s">
        <v>279</v>
      </c>
      <c r="G31" s="23"/>
      <c r="H31" s="23"/>
      <c r="I31" s="23" t="s">
        <v>701</v>
      </c>
      <c r="J31" s="31">
        <v>2000</v>
      </c>
      <c r="K31" s="22">
        <v>44861</v>
      </c>
      <c r="L31" s="22"/>
      <c r="M31" s="31"/>
    </row>
    <row r="32" spans="1:13" ht="24" customHeight="1" x14ac:dyDescent="0.25">
      <c r="A32" s="26" t="s">
        <v>702</v>
      </c>
      <c r="B32" s="27">
        <v>44862</v>
      </c>
      <c r="C32" s="23" t="s">
        <v>703</v>
      </c>
      <c r="D32" s="25" t="s">
        <v>14</v>
      </c>
      <c r="E32" s="41" t="s">
        <v>704</v>
      </c>
      <c r="F32" s="25" t="s">
        <v>279</v>
      </c>
      <c r="G32" s="23"/>
      <c r="H32" s="23"/>
      <c r="I32" s="23" t="s">
        <v>705</v>
      </c>
      <c r="J32" s="31">
        <v>420</v>
      </c>
      <c r="K32" s="22">
        <v>44862</v>
      </c>
      <c r="L32" s="22"/>
      <c r="M32" s="31"/>
    </row>
    <row r="33" spans="1:13" ht="24" customHeight="1" x14ac:dyDescent="0.25">
      <c r="A33" s="26" t="s">
        <v>714</v>
      </c>
      <c r="B33" s="27">
        <v>44872</v>
      </c>
      <c r="C33" s="23" t="s">
        <v>715</v>
      </c>
      <c r="D33" s="25" t="s">
        <v>14</v>
      </c>
      <c r="E33" s="54" t="s">
        <v>721</v>
      </c>
      <c r="F33" s="25" t="s">
        <v>279</v>
      </c>
      <c r="G33" s="23"/>
      <c r="H33" s="23"/>
      <c r="I33" s="23"/>
      <c r="J33" s="31">
        <v>700</v>
      </c>
      <c r="K33" s="22">
        <v>44872</v>
      </c>
      <c r="L33" s="22"/>
      <c r="M33" s="31"/>
    </row>
    <row r="34" spans="1:13" ht="24" customHeight="1" x14ac:dyDescent="0.25">
      <c r="A34" s="26" t="s">
        <v>716</v>
      </c>
      <c r="B34" s="27">
        <v>44872</v>
      </c>
      <c r="C34" s="23" t="s">
        <v>717</v>
      </c>
      <c r="D34" s="25" t="s">
        <v>14</v>
      </c>
      <c r="E34" s="54" t="s">
        <v>722</v>
      </c>
      <c r="F34" s="25" t="s">
        <v>279</v>
      </c>
      <c r="G34" s="23"/>
      <c r="H34" s="23"/>
      <c r="I34" s="23" t="s">
        <v>724</v>
      </c>
      <c r="J34" s="31">
        <v>300</v>
      </c>
      <c r="K34" s="22">
        <v>44872</v>
      </c>
      <c r="L34" s="22"/>
      <c r="M34" s="31"/>
    </row>
    <row r="35" spans="1:13" ht="24" customHeight="1" x14ac:dyDescent="0.25">
      <c r="A35" s="26" t="s">
        <v>718</v>
      </c>
      <c r="B35" s="27">
        <v>44879</v>
      </c>
      <c r="C35" s="23" t="s">
        <v>719</v>
      </c>
      <c r="D35" s="25" t="s">
        <v>14</v>
      </c>
      <c r="E35" s="54" t="s">
        <v>720</v>
      </c>
      <c r="F35" s="25" t="s">
        <v>279</v>
      </c>
      <c r="G35" s="23"/>
      <c r="H35" s="23"/>
      <c r="I35" s="23" t="s">
        <v>723</v>
      </c>
      <c r="J35" s="31">
        <v>800</v>
      </c>
      <c r="K35" s="22">
        <v>44879</v>
      </c>
      <c r="L35" s="22"/>
      <c r="M35" s="31"/>
    </row>
    <row r="36" spans="1:13" ht="24" customHeight="1" x14ac:dyDescent="0.25">
      <c r="A36" s="26" t="s">
        <v>725</v>
      </c>
      <c r="B36" s="27">
        <v>44881</v>
      </c>
      <c r="C36" s="23" t="s">
        <v>726</v>
      </c>
      <c r="D36" s="25" t="s">
        <v>14</v>
      </c>
      <c r="E36" s="41" t="s">
        <v>727</v>
      </c>
      <c r="F36" s="25" t="s">
        <v>279</v>
      </c>
      <c r="G36" s="23"/>
      <c r="H36" s="23"/>
      <c r="I36" s="23" t="s">
        <v>728</v>
      </c>
      <c r="J36" s="31">
        <v>300</v>
      </c>
      <c r="K36" s="22">
        <v>44881</v>
      </c>
      <c r="L36" s="22"/>
      <c r="M36" s="31"/>
    </row>
    <row r="37" spans="1:13" ht="24" customHeight="1" x14ac:dyDescent="0.25">
      <c r="A37" s="26" t="s">
        <v>740</v>
      </c>
      <c r="B37" s="27">
        <v>44888</v>
      </c>
      <c r="C37" s="23" t="s">
        <v>739</v>
      </c>
      <c r="D37" s="25" t="s">
        <v>14</v>
      </c>
      <c r="E37" s="41" t="s">
        <v>741</v>
      </c>
      <c r="F37" s="25" t="s">
        <v>279</v>
      </c>
      <c r="G37" s="23"/>
      <c r="H37" s="23"/>
      <c r="I37" s="23" t="s">
        <v>742</v>
      </c>
      <c r="J37" s="31">
        <v>5000</v>
      </c>
      <c r="K37" s="22">
        <v>44888</v>
      </c>
      <c r="L37" s="22"/>
      <c r="M37" s="31"/>
    </row>
    <row r="38" spans="1:13" ht="24" customHeight="1" x14ac:dyDescent="0.25">
      <c r="A38" s="26" t="s">
        <v>746</v>
      </c>
      <c r="B38" s="27">
        <v>44896</v>
      </c>
      <c r="C38" s="23" t="s">
        <v>747</v>
      </c>
      <c r="D38" s="25" t="s">
        <v>14</v>
      </c>
      <c r="E38" s="41" t="s">
        <v>748</v>
      </c>
      <c r="F38" s="25" t="s">
        <v>279</v>
      </c>
      <c r="G38" s="23"/>
      <c r="H38" s="23"/>
      <c r="I38" s="23" t="s">
        <v>749</v>
      </c>
      <c r="J38" s="31">
        <v>5900</v>
      </c>
      <c r="K38" s="22">
        <v>44896</v>
      </c>
      <c r="L38" s="22"/>
      <c r="M38" s="31"/>
    </row>
    <row r="39" spans="1:13" ht="24" customHeight="1" x14ac:dyDescent="0.25">
      <c r="A39" s="26" t="s">
        <v>750</v>
      </c>
      <c r="B39" s="27">
        <v>44897</v>
      </c>
      <c r="C39" s="23" t="s">
        <v>751</v>
      </c>
      <c r="D39" s="25" t="s">
        <v>14</v>
      </c>
      <c r="E39" s="241" t="s">
        <v>752</v>
      </c>
      <c r="F39" s="25" t="s">
        <v>279</v>
      </c>
      <c r="G39" s="23"/>
      <c r="H39" s="23"/>
      <c r="I39" s="23" t="s">
        <v>753</v>
      </c>
      <c r="J39" s="31">
        <v>115</v>
      </c>
      <c r="K39" s="22">
        <v>44897</v>
      </c>
      <c r="L39" s="22"/>
      <c r="M39" s="31"/>
    </row>
    <row r="40" spans="1:13" ht="24" customHeight="1" x14ac:dyDescent="0.25">
      <c r="A40" s="26" t="s">
        <v>763</v>
      </c>
      <c r="B40" s="27">
        <v>44898</v>
      </c>
      <c r="C40" s="23" t="s">
        <v>764</v>
      </c>
      <c r="D40" s="25" t="s">
        <v>14</v>
      </c>
      <c r="E40" s="54" t="s">
        <v>721</v>
      </c>
      <c r="F40" s="25" t="s">
        <v>279</v>
      </c>
      <c r="G40" s="23"/>
      <c r="H40" s="23"/>
      <c r="I40" s="64" t="s">
        <v>765</v>
      </c>
      <c r="J40" s="31">
        <v>1000</v>
      </c>
      <c r="K40" s="22">
        <v>44898</v>
      </c>
      <c r="L40" s="22"/>
      <c r="M40" s="31"/>
    </row>
    <row r="41" spans="1:13" ht="24" customHeight="1" x14ac:dyDescent="0.25">
      <c r="A41" s="26" t="s">
        <v>771</v>
      </c>
      <c r="B41" s="27">
        <v>44907</v>
      </c>
      <c r="C41" s="23" t="s">
        <v>772</v>
      </c>
      <c r="D41" s="25" t="s">
        <v>14</v>
      </c>
      <c r="E41" s="54" t="s">
        <v>721</v>
      </c>
      <c r="F41" s="25" t="s">
        <v>279</v>
      </c>
      <c r="G41" s="23"/>
      <c r="H41" s="23"/>
      <c r="I41" s="23" t="s">
        <v>773</v>
      </c>
      <c r="J41" s="31">
        <v>350</v>
      </c>
      <c r="K41" s="22">
        <v>44907</v>
      </c>
      <c r="L41" s="22"/>
      <c r="M41" s="31"/>
    </row>
    <row r="42" spans="1:13" ht="24" customHeight="1" x14ac:dyDescent="0.25">
      <c r="A42" s="26" t="s">
        <v>784</v>
      </c>
      <c r="B42" s="27">
        <v>44923</v>
      </c>
      <c r="C42" s="23" t="s">
        <v>785</v>
      </c>
      <c r="D42" s="25" t="s">
        <v>14</v>
      </c>
      <c r="E42" s="54" t="s">
        <v>786</v>
      </c>
      <c r="F42" s="25" t="s">
        <v>279</v>
      </c>
      <c r="G42" s="23"/>
      <c r="H42" s="23"/>
      <c r="I42" s="23" t="s">
        <v>422</v>
      </c>
      <c r="J42" s="31">
        <v>9980</v>
      </c>
      <c r="K42" s="22">
        <v>44923</v>
      </c>
      <c r="L42" s="22"/>
      <c r="M42" s="31"/>
    </row>
    <row r="43" spans="1:13" ht="24" customHeight="1" x14ac:dyDescent="0.3">
      <c r="A43" s="26"/>
      <c r="B43" s="27"/>
      <c r="C43" s="23"/>
      <c r="D43" s="25"/>
      <c r="E43" s="243"/>
      <c r="F43" s="30"/>
      <c r="G43" s="23"/>
      <c r="H43" s="23"/>
      <c r="I43" s="23"/>
      <c r="J43" s="31"/>
      <c r="K43" s="22"/>
      <c r="L43" s="22"/>
      <c r="M43" s="31"/>
    </row>
    <row r="44" spans="1:13" s="38" customFormat="1" ht="24" customHeight="1" x14ac:dyDescent="0.25">
      <c r="A44" s="32"/>
      <c r="B44" s="33"/>
      <c r="C44" s="34"/>
      <c r="D44" s="25"/>
      <c r="E44" s="54"/>
      <c r="F44" s="30"/>
      <c r="G44" s="35"/>
      <c r="H44" s="34"/>
      <c r="I44" s="35"/>
      <c r="J44" s="36"/>
      <c r="K44" s="37"/>
      <c r="L44" s="37"/>
      <c r="M44" s="36"/>
    </row>
    <row r="45" spans="1:13" ht="24" customHeight="1" x14ac:dyDescent="0.25">
      <c r="A45" s="26"/>
      <c r="B45" s="33"/>
      <c r="C45" s="34"/>
      <c r="D45" s="25"/>
      <c r="E45" s="41"/>
      <c r="F45" s="30"/>
      <c r="G45" s="23"/>
      <c r="H45" s="23"/>
      <c r="I45" s="34"/>
      <c r="J45" s="31"/>
      <c r="K45" s="22"/>
      <c r="L45" s="22"/>
      <c r="M45" s="31"/>
    </row>
    <row r="46" spans="1:13" ht="24" customHeight="1" x14ac:dyDescent="0.25">
      <c r="A46" s="26"/>
      <c r="B46" s="33"/>
      <c r="C46" s="34"/>
      <c r="D46" s="25"/>
      <c r="E46" s="41"/>
      <c r="F46" s="30"/>
      <c r="G46" s="23"/>
      <c r="H46" s="23"/>
      <c r="I46" s="34"/>
      <c r="J46" s="31"/>
      <c r="K46" s="22"/>
      <c r="L46" s="22"/>
      <c r="M46" s="31"/>
    </row>
    <row r="47" spans="1:13" ht="24" customHeight="1" x14ac:dyDescent="0.25">
      <c r="A47" s="26"/>
      <c r="B47" s="27"/>
      <c r="C47" s="23"/>
      <c r="D47" s="25"/>
      <c r="E47" s="54"/>
      <c r="F47" s="30"/>
      <c r="G47" s="23"/>
      <c r="H47" s="25"/>
      <c r="I47" s="23"/>
      <c r="J47" s="31"/>
      <c r="K47" s="22"/>
      <c r="L47" s="22"/>
      <c r="M47" s="31"/>
    </row>
    <row r="48" spans="1:13" ht="24" customHeight="1" x14ac:dyDescent="0.25">
      <c r="A48" s="26"/>
      <c r="B48" s="27"/>
      <c r="C48" s="23"/>
      <c r="D48" s="25"/>
      <c r="E48" s="54"/>
      <c r="F48" s="30"/>
      <c r="G48" s="23"/>
      <c r="H48" s="23"/>
      <c r="I48" s="23"/>
      <c r="J48" s="31"/>
      <c r="K48" s="22"/>
      <c r="L48" s="22"/>
      <c r="M48" s="31"/>
    </row>
    <row r="49" spans="1:13" ht="24" customHeight="1" x14ac:dyDescent="0.25">
      <c r="A49" s="26"/>
      <c r="B49" s="27"/>
      <c r="C49" s="23"/>
      <c r="D49" s="25"/>
      <c r="E49" s="54"/>
      <c r="F49" s="30"/>
      <c r="G49" s="23"/>
      <c r="H49" s="23"/>
      <c r="I49" s="23"/>
      <c r="J49" s="31"/>
      <c r="K49" s="22"/>
      <c r="L49" s="22"/>
      <c r="M49" s="31"/>
    </row>
    <row r="50" spans="1:13" ht="24" customHeight="1" x14ac:dyDescent="0.25">
      <c r="A50" s="26"/>
      <c r="B50" s="27"/>
      <c r="C50" s="23"/>
      <c r="D50" s="25"/>
      <c r="E50" s="41"/>
      <c r="F50" s="30"/>
      <c r="G50" s="23"/>
      <c r="H50" s="23"/>
      <c r="I50" s="23"/>
      <c r="J50" s="31"/>
      <c r="K50" s="22"/>
      <c r="L50" s="22"/>
      <c r="M50" s="31"/>
    </row>
    <row r="51" spans="1:13" ht="24" customHeight="1" x14ac:dyDescent="0.25">
      <c r="A51" s="26"/>
      <c r="B51" s="27"/>
      <c r="C51" s="23"/>
      <c r="D51" s="25"/>
      <c r="E51" s="54"/>
      <c r="F51" s="30"/>
      <c r="G51" s="23"/>
      <c r="H51" s="23"/>
      <c r="I51" s="23"/>
      <c r="J51" s="31"/>
      <c r="K51" s="22"/>
      <c r="L51" s="22"/>
      <c r="M51" s="31"/>
    </row>
    <row r="52" spans="1:13" ht="24" customHeight="1" x14ac:dyDescent="0.25">
      <c r="A52" s="26"/>
      <c r="B52" s="27"/>
      <c r="C52" s="23"/>
      <c r="D52" s="25"/>
      <c r="E52" s="54"/>
      <c r="F52" s="30"/>
      <c r="G52" s="23"/>
      <c r="H52" s="23"/>
      <c r="I52" s="23"/>
      <c r="J52" s="31"/>
      <c r="K52" s="22"/>
      <c r="L52" s="22"/>
      <c r="M52" s="31"/>
    </row>
    <row r="53" spans="1:13" ht="24" customHeight="1" x14ac:dyDescent="0.25">
      <c r="A53" s="26"/>
      <c r="B53" s="27"/>
      <c r="C53" s="23"/>
      <c r="D53" s="25"/>
      <c r="E53" s="242"/>
      <c r="F53" s="30"/>
      <c r="G53" s="23"/>
      <c r="H53" s="23"/>
      <c r="I53" s="23"/>
      <c r="J53" s="31"/>
      <c r="K53" s="22"/>
      <c r="L53" s="22"/>
      <c r="M53" s="31"/>
    </row>
    <row r="54" spans="1:13" ht="24" customHeight="1" x14ac:dyDescent="0.25">
      <c r="A54" s="26"/>
      <c r="B54" s="27"/>
      <c r="C54" s="23"/>
      <c r="D54" s="25"/>
      <c r="E54" s="41"/>
      <c r="F54" s="30"/>
      <c r="G54" s="23"/>
      <c r="H54" s="23"/>
      <c r="I54" s="23"/>
      <c r="J54" s="31"/>
      <c r="K54" s="22"/>
      <c r="L54" s="22"/>
      <c r="M54" s="31"/>
    </row>
    <row r="55" spans="1:13" x14ac:dyDescent="0.25">
      <c r="A55" s="26"/>
      <c r="B55" s="27"/>
      <c r="C55" s="23"/>
      <c r="D55" s="25"/>
      <c r="E55" s="41"/>
      <c r="F55" s="30"/>
      <c r="G55" s="23"/>
      <c r="H55" s="23"/>
      <c r="I55" s="23"/>
      <c r="J55" s="31"/>
      <c r="K55" s="22"/>
      <c r="L55" s="22"/>
      <c r="M55" s="31"/>
    </row>
    <row r="56" spans="1:13" x14ac:dyDescent="0.25">
      <c r="A56" s="26"/>
      <c r="B56" s="27"/>
      <c r="C56" s="23"/>
      <c r="D56" s="25"/>
      <c r="E56" s="54"/>
      <c r="F56" s="30"/>
      <c r="G56" s="23"/>
      <c r="H56" s="23"/>
      <c r="I56" s="23"/>
      <c r="J56" s="31"/>
      <c r="K56" s="22"/>
      <c r="L56" s="22"/>
      <c r="M56" s="31"/>
    </row>
    <row r="57" spans="1:13" x14ac:dyDescent="0.25">
      <c r="A57" s="26"/>
      <c r="B57" s="27"/>
      <c r="C57" s="28"/>
      <c r="D57" s="30"/>
      <c r="E57" s="240"/>
      <c r="F57" s="30"/>
      <c r="G57" s="28"/>
      <c r="H57" s="28"/>
      <c r="I57" s="28"/>
      <c r="J57" s="60"/>
      <c r="K57" s="27"/>
      <c r="L57" s="27"/>
      <c r="M57" s="60"/>
    </row>
    <row r="58" spans="1:13" s="38" customFormat="1" x14ac:dyDescent="0.25">
      <c r="A58" s="39"/>
      <c r="B58" s="37"/>
      <c r="C58" s="34"/>
      <c r="D58" s="35"/>
      <c r="E58" s="41"/>
      <c r="F58" s="30"/>
      <c r="G58" s="34"/>
      <c r="H58" s="34"/>
      <c r="I58" s="34"/>
      <c r="J58" s="62"/>
      <c r="K58" s="37"/>
      <c r="L58" s="34"/>
      <c r="M58" s="62"/>
    </row>
    <row r="59" spans="1:13" x14ac:dyDescent="0.25">
      <c r="A59" s="26"/>
      <c r="B59" s="27"/>
      <c r="C59" s="23"/>
      <c r="D59" s="25"/>
      <c r="E59" s="54"/>
      <c r="F59" s="30"/>
      <c r="G59" s="23"/>
      <c r="H59" s="23"/>
      <c r="I59" s="23"/>
      <c r="J59" s="31"/>
      <c r="K59" s="22"/>
      <c r="L59" s="22"/>
      <c r="M59" s="59"/>
    </row>
    <row r="60" spans="1:13" x14ac:dyDescent="0.25">
      <c r="A60" s="61"/>
      <c r="B60" s="27"/>
      <c r="C60" s="23"/>
      <c r="D60" s="25"/>
      <c r="E60" s="54"/>
      <c r="F60" s="30"/>
      <c r="G60" s="23"/>
      <c r="H60" s="23"/>
      <c r="I60" s="23"/>
      <c r="J60" s="31"/>
      <c r="K60" s="22"/>
      <c r="L60" s="22"/>
      <c r="M60" s="31"/>
    </row>
    <row r="61" spans="1:13" x14ac:dyDescent="0.25">
      <c r="A61" s="26"/>
      <c r="B61" s="27"/>
      <c r="C61" s="23"/>
      <c r="D61" s="25"/>
      <c r="E61" s="54"/>
      <c r="F61" s="30"/>
      <c r="G61" s="23"/>
      <c r="H61" s="23"/>
      <c r="I61" s="23"/>
      <c r="J61" s="31"/>
      <c r="K61" s="22"/>
      <c r="L61" s="22"/>
      <c r="M61" s="31"/>
    </row>
    <row r="62" spans="1:13" x14ac:dyDescent="0.25">
      <c r="A62" s="24"/>
      <c r="B62" s="24"/>
      <c r="C62" s="23"/>
      <c r="D62" s="25"/>
      <c r="E62" s="54"/>
      <c r="F62" s="30"/>
      <c r="G62" s="24"/>
      <c r="H62" s="24"/>
      <c r="I62" s="23"/>
      <c r="J62" s="31"/>
      <c r="K62" s="22"/>
      <c r="L62" s="22"/>
      <c r="M62" s="31"/>
    </row>
    <row r="63" spans="1:13" x14ac:dyDescent="0.25">
      <c r="A63" s="26"/>
      <c r="B63" s="27"/>
      <c r="C63" s="23"/>
      <c r="D63" s="25"/>
      <c r="E63" s="54"/>
      <c r="F63" s="30"/>
      <c r="G63" s="23"/>
      <c r="H63" s="23"/>
      <c r="I63" s="25"/>
      <c r="J63" s="31"/>
      <c r="K63" s="22"/>
      <c r="L63" s="22"/>
      <c r="M63" s="31"/>
    </row>
    <row r="64" spans="1:13" x14ac:dyDescent="0.25">
      <c r="A64" s="26"/>
      <c r="B64" s="27"/>
      <c r="C64" s="23"/>
      <c r="D64" s="25"/>
      <c r="E64" s="54"/>
      <c r="F64" s="30"/>
      <c r="G64" s="23"/>
      <c r="H64" s="23"/>
      <c r="I64" s="23"/>
      <c r="J64" s="31"/>
      <c r="K64" s="22"/>
      <c r="L64" s="22"/>
      <c r="M64" s="31"/>
    </row>
    <row r="65" spans="1:13" x14ac:dyDescent="0.25">
      <c r="A65" s="24"/>
      <c r="B65" s="24"/>
      <c r="C65" s="23"/>
      <c r="D65" s="25"/>
      <c r="E65" s="41"/>
      <c r="F65" s="30"/>
      <c r="G65" s="24"/>
      <c r="H65" s="24"/>
      <c r="I65" s="23"/>
      <c r="J65" s="31"/>
      <c r="K65" s="22"/>
      <c r="L65" s="22"/>
      <c r="M65" s="31"/>
    </row>
    <row r="66" spans="1:13" x14ac:dyDescent="0.25">
      <c r="A66" s="26"/>
      <c r="B66" s="27"/>
      <c r="C66" s="23"/>
      <c r="D66" s="25"/>
      <c r="E66" s="54"/>
      <c r="F66" s="30"/>
      <c r="G66" s="23"/>
      <c r="H66" s="23"/>
      <c r="I66" s="23"/>
      <c r="J66" s="31"/>
      <c r="K66" s="22"/>
      <c r="L66" s="22"/>
      <c r="M66" s="31"/>
    </row>
    <row r="67" spans="1:13" x14ac:dyDescent="0.25">
      <c r="A67" s="26"/>
      <c r="B67" s="27"/>
      <c r="C67" s="23"/>
      <c r="D67" s="25"/>
      <c r="E67" s="54"/>
      <c r="F67" s="30"/>
      <c r="G67" s="23"/>
      <c r="H67" s="23"/>
      <c r="I67" s="23"/>
      <c r="J67" s="31"/>
      <c r="K67" s="22"/>
      <c r="L67" s="22"/>
      <c r="M67" s="31"/>
    </row>
    <row r="68" spans="1:13" x14ac:dyDescent="0.25">
      <c r="A68" s="24"/>
      <c r="B68" s="24"/>
      <c r="C68" s="24"/>
      <c r="D68" s="25"/>
      <c r="E68" s="54"/>
      <c r="F68" s="30"/>
      <c r="G68" s="24"/>
      <c r="H68" s="24"/>
      <c r="I68" s="23"/>
      <c r="J68" s="31"/>
      <c r="K68" s="22"/>
      <c r="L68" s="22"/>
      <c r="M68" s="31"/>
    </row>
    <row r="69" spans="1:13" x14ac:dyDescent="0.25">
      <c r="A69" s="26"/>
      <c r="B69" s="27"/>
      <c r="C69" s="24"/>
      <c r="D69" s="25"/>
      <c r="E69" s="241"/>
      <c r="F69" s="30"/>
      <c r="G69" s="23"/>
      <c r="H69" s="23"/>
      <c r="I69" s="23"/>
      <c r="J69" s="31"/>
      <c r="K69" s="22"/>
      <c r="L69" s="22"/>
      <c r="M69" s="31"/>
    </row>
    <row r="70" spans="1:13" x14ac:dyDescent="0.25">
      <c r="A70" s="26"/>
      <c r="B70" s="27"/>
      <c r="C70" s="24"/>
      <c r="D70" s="25"/>
      <c r="E70" s="54"/>
      <c r="F70" s="30"/>
      <c r="G70" s="23"/>
      <c r="H70" s="23"/>
      <c r="I70" s="23"/>
      <c r="J70" s="31"/>
      <c r="K70" s="22"/>
      <c r="L70" s="22"/>
      <c r="M70" s="59"/>
    </row>
    <row r="71" spans="1:13" x14ac:dyDescent="0.25">
      <c r="A71" s="26"/>
      <c r="B71" s="27"/>
      <c r="C71" s="24"/>
      <c r="D71" s="25"/>
      <c r="E71" s="42"/>
      <c r="F71" s="30"/>
      <c r="G71" s="24"/>
      <c r="H71" s="24"/>
      <c r="I71" s="23"/>
      <c r="J71" s="31"/>
      <c r="K71" s="22"/>
      <c r="L71" s="22"/>
      <c r="M71" s="31"/>
    </row>
    <row r="72" spans="1:13" x14ac:dyDescent="0.25">
      <c r="A72" s="26"/>
      <c r="B72" s="27"/>
      <c r="C72" s="24"/>
      <c r="D72" s="25"/>
      <c r="E72" s="42"/>
      <c r="F72" s="30"/>
      <c r="G72" s="23"/>
      <c r="H72" s="23"/>
      <c r="I72" s="23"/>
      <c r="J72" s="31"/>
      <c r="K72" s="22"/>
      <c r="L72" s="22"/>
      <c r="M72" s="31"/>
    </row>
    <row r="73" spans="1:13" x14ac:dyDescent="0.25">
      <c r="A73" s="24"/>
      <c r="B73" s="22"/>
      <c r="C73" s="24"/>
      <c r="D73" s="25"/>
      <c r="E73" s="42"/>
      <c r="F73" s="30"/>
      <c r="G73" s="23"/>
      <c r="H73" s="23"/>
      <c r="I73" s="23"/>
      <c r="J73" s="31"/>
      <c r="K73" s="22"/>
      <c r="L73" s="22"/>
      <c r="M73" s="31"/>
    </row>
    <row r="74" spans="1:13" x14ac:dyDescent="0.25">
      <c r="A74" s="24"/>
      <c r="B74" s="22"/>
      <c r="C74" s="24"/>
      <c r="D74" s="25"/>
      <c r="E74" s="41"/>
      <c r="F74" s="30"/>
      <c r="G74" s="23"/>
      <c r="H74" s="23"/>
      <c r="I74" s="23"/>
      <c r="J74" s="31"/>
      <c r="K74" s="22"/>
      <c r="L74" s="22"/>
      <c r="M74" s="31"/>
    </row>
    <row r="75" spans="1:13" x14ac:dyDescent="0.25">
      <c r="A75" s="24"/>
      <c r="B75" s="22"/>
      <c r="C75" s="24"/>
      <c r="D75" s="25"/>
      <c r="E75" s="54"/>
      <c r="F75" s="30"/>
      <c r="G75" s="23"/>
      <c r="H75" s="23"/>
      <c r="I75" s="43"/>
      <c r="J75" s="31"/>
      <c r="K75" s="22"/>
      <c r="L75" s="22"/>
      <c r="M75" s="31"/>
    </row>
    <row r="76" spans="1:13" x14ac:dyDescent="0.25">
      <c r="A76" s="24"/>
      <c r="B76" s="22"/>
      <c r="C76" s="24"/>
      <c r="D76" s="25"/>
      <c r="E76" s="41"/>
      <c r="F76" s="30"/>
      <c r="G76" s="23"/>
      <c r="H76" s="23"/>
      <c r="I76" s="23"/>
      <c r="J76" s="31"/>
      <c r="K76" s="22"/>
      <c r="L76" s="22"/>
      <c r="M76" s="31"/>
    </row>
    <row r="77" spans="1:13" x14ac:dyDescent="0.25">
      <c r="A77" s="24"/>
      <c r="B77" s="22"/>
      <c r="C77" s="24"/>
      <c r="D77" s="25"/>
      <c r="E77" s="242"/>
      <c r="F77" s="30"/>
      <c r="G77" s="23"/>
      <c r="H77" s="23"/>
      <c r="I77" s="23"/>
      <c r="J77" s="31"/>
      <c r="K77" s="22"/>
      <c r="L77" s="22"/>
      <c r="M77" s="31"/>
    </row>
    <row r="78" spans="1:13" x14ac:dyDescent="0.25">
      <c r="A78" s="24"/>
      <c r="B78" s="22"/>
      <c r="C78" s="24"/>
      <c r="D78" s="25"/>
      <c r="E78" s="41"/>
      <c r="F78" s="30"/>
      <c r="G78" s="23"/>
      <c r="H78" s="23"/>
      <c r="I78" s="23"/>
      <c r="J78" s="31"/>
      <c r="K78" s="22"/>
      <c r="L78" s="22"/>
      <c r="M78" s="31"/>
    </row>
    <row r="79" spans="1:13" x14ac:dyDescent="0.25">
      <c r="A79" s="24"/>
      <c r="B79" s="22"/>
      <c r="C79" s="24"/>
      <c r="D79" s="25"/>
      <c r="E79" s="41"/>
      <c r="F79" s="30"/>
      <c r="G79" s="23"/>
      <c r="H79" s="23"/>
      <c r="I79" s="23"/>
      <c r="J79" s="31"/>
      <c r="K79" s="22"/>
      <c r="L79" s="22"/>
      <c r="M79" s="31"/>
    </row>
    <row r="80" spans="1:13" x14ac:dyDescent="0.25">
      <c r="A80" s="24"/>
      <c r="B80" s="22"/>
      <c r="C80" s="24"/>
      <c r="D80" s="25"/>
      <c r="E80" s="42"/>
      <c r="F80" s="30"/>
      <c r="G80" s="23"/>
      <c r="H80" s="23"/>
      <c r="I80" s="23"/>
      <c r="J80" s="31"/>
      <c r="K80" s="22"/>
      <c r="L80" s="22"/>
      <c r="M80" s="31"/>
    </row>
    <row r="81" spans="1:13" x14ac:dyDescent="0.25">
      <c r="A81" s="24"/>
      <c r="B81" s="22"/>
      <c r="C81" s="24"/>
      <c r="D81" s="25"/>
      <c r="E81" s="42"/>
      <c r="F81" s="30"/>
      <c r="G81" s="23"/>
      <c r="H81" s="23"/>
      <c r="I81" s="23"/>
      <c r="J81" s="31"/>
      <c r="K81" s="22"/>
      <c r="L81" s="22"/>
      <c r="M81" s="31"/>
    </row>
    <row r="82" spans="1:13" x14ac:dyDescent="0.25">
      <c r="A82" s="24"/>
      <c r="B82" s="22"/>
      <c r="C82" s="24"/>
      <c r="D82" s="25"/>
      <c r="E82" s="54"/>
      <c r="F82" s="30"/>
      <c r="G82" s="23"/>
      <c r="H82" s="23"/>
      <c r="I82" s="23"/>
      <c r="J82" s="31"/>
      <c r="K82" s="22"/>
      <c r="L82" s="22"/>
      <c r="M82" s="31"/>
    </row>
    <row r="83" spans="1:13" x14ac:dyDescent="0.25">
      <c r="A83" s="24"/>
      <c r="B83" s="22"/>
      <c r="C83" s="24"/>
      <c r="D83" s="25"/>
      <c r="E83" s="41"/>
      <c r="F83" s="30"/>
      <c r="G83" s="23"/>
      <c r="H83" s="23"/>
      <c r="I83" s="23"/>
      <c r="J83" s="31"/>
      <c r="K83" s="22"/>
      <c r="L83" s="22"/>
      <c r="M83" s="31"/>
    </row>
    <row r="84" spans="1:13" x14ac:dyDescent="0.25">
      <c r="A84" s="24"/>
      <c r="B84" s="22"/>
      <c r="C84" s="24"/>
      <c r="D84" s="25"/>
      <c r="E84" s="41"/>
      <c r="F84" s="30"/>
      <c r="G84" s="23"/>
      <c r="H84" s="23"/>
      <c r="I84" s="23"/>
      <c r="J84" s="31"/>
      <c r="K84" s="22"/>
      <c r="L84" s="22"/>
      <c r="M84" s="31"/>
    </row>
    <row r="85" spans="1:13" x14ac:dyDescent="0.25">
      <c r="A85" s="24"/>
      <c r="B85" s="22"/>
      <c r="C85" s="24"/>
      <c r="D85" s="25"/>
      <c r="E85" s="41"/>
      <c r="F85" s="30"/>
      <c r="G85" s="23"/>
      <c r="H85" s="23"/>
      <c r="I85" s="23"/>
      <c r="J85" s="31"/>
      <c r="K85" s="22"/>
      <c r="L85" s="22"/>
      <c r="M85" s="31"/>
    </row>
    <row r="86" spans="1:13" x14ac:dyDescent="0.25">
      <c r="A86" s="24"/>
      <c r="B86" s="22"/>
      <c r="C86" s="24"/>
      <c r="D86" s="25"/>
      <c r="E86" s="244"/>
      <c r="F86" s="30"/>
      <c r="G86" s="23"/>
      <c r="H86" s="23"/>
      <c r="I86" s="23"/>
      <c r="J86" s="31"/>
      <c r="K86" s="22"/>
      <c r="L86" s="22"/>
      <c r="M86" s="31"/>
    </row>
    <row r="87" spans="1:13" x14ac:dyDescent="0.25">
      <c r="A87" s="24"/>
      <c r="B87" s="22"/>
      <c r="C87" s="24"/>
      <c r="D87" s="25"/>
      <c r="E87" s="41"/>
      <c r="F87" s="30"/>
      <c r="G87" s="23"/>
      <c r="H87" s="23"/>
      <c r="I87" s="23"/>
      <c r="J87" s="31"/>
      <c r="K87" s="22"/>
      <c r="L87" s="22"/>
      <c r="M87" s="31"/>
    </row>
    <row r="88" spans="1:13" x14ac:dyDescent="0.25">
      <c r="A88" s="24"/>
      <c r="B88" s="22"/>
      <c r="C88" s="24"/>
      <c r="D88" s="25"/>
      <c r="E88" s="42"/>
      <c r="F88" s="30"/>
      <c r="G88" s="23"/>
      <c r="H88" s="23"/>
      <c r="I88" s="23"/>
      <c r="J88" s="31"/>
      <c r="K88" s="22"/>
      <c r="L88" s="22"/>
      <c r="M88" s="31"/>
    </row>
    <row r="89" spans="1:13" x14ac:dyDescent="0.25">
      <c r="A89" s="24"/>
      <c r="B89" s="22"/>
      <c r="C89" s="24"/>
      <c r="D89" s="25"/>
      <c r="E89" s="41"/>
      <c r="F89" s="30"/>
      <c r="G89" s="23"/>
      <c r="H89" s="23"/>
      <c r="I89" s="23"/>
      <c r="J89" s="31"/>
      <c r="K89" s="22"/>
      <c r="L89" s="22"/>
      <c r="M89" s="31"/>
    </row>
    <row r="90" spans="1:13" x14ac:dyDescent="0.25">
      <c r="A90" s="24"/>
      <c r="B90" s="22"/>
      <c r="C90" s="24"/>
      <c r="D90" s="25"/>
      <c r="E90" s="54"/>
      <c r="F90" s="30"/>
      <c r="G90" s="23"/>
      <c r="H90" s="23"/>
      <c r="I90" s="23"/>
      <c r="J90" s="31"/>
      <c r="K90" s="22"/>
      <c r="L90" s="22"/>
      <c r="M90" s="31"/>
    </row>
    <row r="91" spans="1:13" x14ac:dyDescent="0.25">
      <c r="A91" s="24"/>
      <c r="B91" s="22"/>
      <c r="C91" s="24"/>
      <c r="D91" s="25"/>
      <c r="E91" s="54"/>
      <c r="F91" s="25"/>
      <c r="G91" s="23"/>
      <c r="H91" s="23"/>
      <c r="I91" s="23"/>
      <c r="J91" s="31"/>
      <c r="K91" s="22"/>
      <c r="L91" s="22"/>
      <c r="M91" s="31"/>
    </row>
    <row r="92" spans="1:13" x14ac:dyDescent="0.25">
      <c r="A92" s="24"/>
      <c r="B92" s="22"/>
      <c r="C92" s="24"/>
      <c r="D92" s="25"/>
      <c r="E92" s="41"/>
      <c r="F92" s="25"/>
      <c r="G92" s="23"/>
      <c r="H92" s="23"/>
      <c r="I92" s="23"/>
      <c r="J92" s="31"/>
      <c r="K92" s="22"/>
      <c r="L92" s="22"/>
      <c r="M92" s="31"/>
    </row>
    <row r="93" spans="1:13" x14ac:dyDescent="0.25">
      <c r="A93" s="24"/>
      <c r="B93" s="22"/>
      <c r="C93" s="24"/>
      <c r="D93" s="25"/>
      <c r="E93" s="41"/>
      <c r="F93" s="30"/>
      <c r="G93" s="23"/>
      <c r="H93" s="23"/>
      <c r="I93" s="23"/>
      <c r="J93" s="31"/>
      <c r="K93" s="22"/>
      <c r="L93" s="22"/>
      <c r="M93" s="31"/>
    </row>
    <row r="94" spans="1:13" x14ac:dyDescent="0.25">
      <c r="A94" s="24"/>
      <c r="B94" s="22"/>
      <c r="C94" s="24"/>
      <c r="D94" s="25"/>
      <c r="E94" s="63"/>
      <c r="F94" s="30"/>
      <c r="G94" s="23"/>
      <c r="H94" s="23"/>
      <c r="I94" s="23"/>
      <c r="J94" s="31"/>
      <c r="K94" s="22"/>
      <c r="L94" s="22"/>
      <c r="M94" s="31"/>
    </row>
    <row r="95" spans="1:13" x14ac:dyDescent="0.25">
      <c r="A95" s="24"/>
      <c r="B95" s="22"/>
      <c r="C95" s="24"/>
      <c r="D95" s="25"/>
      <c r="E95" s="54"/>
      <c r="F95" s="30"/>
      <c r="G95" s="23"/>
      <c r="H95" s="23"/>
      <c r="I95" s="23"/>
      <c r="J95" s="31"/>
      <c r="K95" s="22"/>
      <c r="L95" s="22"/>
      <c r="M95" s="31"/>
    </row>
    <row r="96" spans="1:13" x14ac:dyDescent="0.25">
      <c r="A96" s="24"/>
      <c r="B96" s="22"/>
      <c r="C96" s="23"/>
      <c r="D96" s="25"/>
      <c r="E96" s="54"/>
      <c r="F96" s="25"/>
      <c r="G96" s="23"/>
      <c r="H96" s="23"/>
      <c r="I96" s="23"/>
      <c r="J96" s="31"/>
      <c r="K96" s="22"/>
      <c r="L96" s="22"/>
      <c r="M96" s="31"/>
    </row>
    <row r="97" spans="1:13" x14ac:dyDescent="0.25">
      <c r="A97" s="24"/>
      <c r="B97" s="22"/>
      <c r="C97" s="23"/>
      <c r="D97" s="25"/>
      <c r="E97" s="54"/>
      <c r="F97" s="25"/>
      <c r="G97" s="23"/>
      <c r="H97" s="23"/>
      <c r="I97" s="23"/>
      <c r="J97" s="31"/>
      <c r="K97" s="22"/>
      <c r="L97" s="22"/>
      <c r="M97" s="31"/>
    </row>
    <row r="98" spans="1:13" x14ac:dyDescent="0.25">
      <c r="A98" s="50"/>
      <c r="B98" s="52"/>
      <c r="C98" s="51"/>
      <c r="D98" s="25"/>
      <c r="E98" s="54"/>
      <c r="F98" s="25"/>
      <c r="G98" s="23"/>
      <c r="H98" s="23"/>
      <c r="I98" s="23"/>
      <c r="J98" s="31"/>
      <c r="K98" s="22"/>
      <c r="L98" s="22"/>
      <c r="M98" s="31"/>
    </row>
    <row r="99" spans="1:13" x14ac:dyDescent="0.25">
      <c r="A99" s="24"/>
      <c r="B99" s="22"/>
      <c r="C99" s="51"/>
      <c r="D99" s="25"/>
      <c r="E99" s="54"/>
      <c r="F99" s="25"/>
      <c r="G99" s="23"/>
      <c r="H99" s="23"/>
      <c r="I99" s="23"/>
      <c r="J99" s="31"/>
      <c r="K99" s="22"/>
      <c r="L99" s="22"/>
      <c r="M99" s="31"/>
    </row>
    <row r="100" spans="1:13" x14ac:dyDescent="0.25">
      <c r="A100" s="24"/>
      <c r="B100" s="22"/>
      <c r="C100" s="23"/>
      <c r="D100" s="25"/>
      <c r="E100" s="41"/>
      <c r="F100" s="25"/>
      <c r="G100" s="23"/>
      <c r="H100" s="23"/>
      <c r="I100" s="23"/>
      <c r="J100" s="31"/>
      <c r="K100" s="22"/>
      <c r="L100" s="22"/>
      <c r="M100" s="31"/>
    </row>
    <row r="101" spans="1:13" x14ac:dyDescent="0.25">
      <c r="A101" s="24"/>
      <c r="B101" s="22"/>
      <c r="C101" s="23"/>
      <c r="D101" s="25"/>
      <c r="E101" s="54"/>
      <c r="F101" s="25"/>
      <c r="G101" s="23"/>
      <c r="H101" s="25"/>
      <c r="I101" s="23"/>
      <c r="J101" s="31"/>
      <c r="K101" s="22"/>
      <c r="L101" s="22"/>
      <c r="M101" s="31"/>
    </row>
    <row r="102" spans="1:13" x14ac:dyDescent="0.25">
      <c r="A102" s="24"/>
      <c r="B102" s="22"/>
      <c r="C102" s="23"/>
      <c r="D102" s="25"/>
      <c r="E102" s="41"/>
      <c r="F102" s="25"/>
      <c r="G102" s="23"/>
      <c r="H102" s="23"/>
      <c r="I102" s="23"/>
      <c r="J102" s="31"/>
      <c r="K102" s="22"/>
      <c r="L102" s="22"/>
      <c r="M102" s="31"/>
    </row>
    <row r="103" spans="1:13" x14ac:dyDescent="0.25">
      <c r="A103" s="24"/>
      <c r="B103" s="22"/>
      <c r="C103" s="23"/>
      <c r="D103" s="25"/>
      <c r="E103" s="245"/>
      <c r="F103" s="30"/>
      <c r="G103" s="23"/>
      <c r="H103" s="23"/>
      <c r="I103" s="23"/>
      <c r="J103" s="31"/>
      <c r="K103" s="22"/>
      <c r="L103" s="22"/>
      <c r="M103" s="31"/>
    </row>
    <row r="104" spans="1:13" x14ac:dyDescent="0.25">
      <c r="A104" s="24"/>
      <c r="B104" s="22"/>
      <c r="C104" s="23"/>
      <c r="D104" s="25"/>
      <c r="E104" s="246"/>
      <c r="F104" s="30"/>
      <c r="G104" s="23"/>
      <c r="H104" s="23"/>
      <c r="I104" s="23"/>
      <c r="J104" s="31"/>
      <c r="K104" s="22"/>
      <c r="L104" s="22"/>
      <c r="M104" s="31"/>
    </row>
    <row r="105" spans="1:13" x14ac:dyDescent="0.25">
      <c r="A105" s="24"/>
      <c r="B105" s="22"/>
      <c r="C105" s="23"/>
      <c r="D105" s="25"/>
      <c r="E105" s="54"/>
      <c r="F105" s="30"/>
      <c r="G105" s="23"/>
      <c r="H105" s="23"/>
      <c r="I105" s="23"/>
      <c r="J105" s="31"/>
      <c r="K105" s="22"/>
      <c r="L105" s="22"/>
      <c r="M105" s="31"/>
    </row>
    <row r="106" spans="1:13" x14ac:dyDescent="0.25">
      <c r="A106" s="24"/>
      <c r="B106" s="22"/>
      <c r="C106" s="23"/>
      <c r="D106" s="25"/>
      <c r="E106" s="242"/>
      <c r="F106" s="30"/>
      <c r="G106" s="23"/>
      <c r="H106" s="23"/>
      <c r="I106" s="23"/>
      <c r="J106" s="31"/>
      <c r="K106" s="22"/>
      <c r="L106" s="22"/>
      <c r="M106" s="31"/>
    </row>
    <row r="107" spans="1:13" x14ac:dyDescent="0.25">
      <c r="A107" s="24"/>
      <c r="B107" s="22"/>
      <c r="C107" s="23"/>
      <c r="D107" s="25"/>
      <c r="E107" s="54"/>
      <c r="F107" s="30"/>
      <c r="G107" s="23"/>
      <c r="I107" s="23"/>
      <c r="J107" s="31"/>
      <c r="K107" s="22"/>
      <c r="L107" s="22"/>
      <c r="M107" s="31"/>
    </row>
    <row r="108" spans="1:13" x14ac:dyDescent="0.25">
      <c r="A108" s="24"/>
      <c r="B108" s="22"/>
      <c r="C108" s="23"/>
      <c r="D108" s="25"/>
      <c r="E108" s="54"/>
      <c r="F108" s="30"/>
      <c r="G108" s="23"/>
      <c r="H108" s="23"/>
      <c r="I108" s="23"/>
      <c r="J108" s="31"/>
      <c r="K108" s="22"/>
      <c r="L108" s="22"/>
      <c r="M108" s="31"/>
    </row>
    <row r="109" spans="1:13" x14ac:dyDescent="0.25">
      <c r="A109" s="24"/>
      <c r="B109" s="22"/>
      <c r="C109" s="23"/>
      <c r="D109" s="25"/>
      <c r="E109" s="54"/>
      <c r="F109" s="30"/>
      <c r="G109" s="23"/>
      <c r="H109" s="23"/>
      <c r="I109" s="23"/>
      <c r="J109" s="31"/>
      <c r="K109" s="22"/>
      <c r="L109" s="22"/>
      <c r="M109" s="31"/>
    </row>
    <row r="110" spans="1:13" x14ac:dyDescent="0.25">
      <c r="A110" s="24"/>
      <c r="B110" s="22"/>
      <c r="C110" s="23"/>
      <c r="D110" s="25"/>
      <c r="E110" s="54"/>
      <c r="F110" s="30"/>
      <c r="G110" s="23"/>
      <c r="H110" s="23"/>
      <c r="I110" s="23"/>
      <c r="J110" s="31"/>
      <c r="K110" s="22"/>
      <c r="L110" s="22"/>
      <c r="M110" s="31"/>
    </row>
    <row r="111" spans="1:13" x14ac:dyDescent="0.25">
      <c r="A111" s="24"/>
      <c r="B111" s="22"/>
      <c r="C111" s="23"/>
      <c r="D111" s="25"/>
      <c r="E111" s="245"/>
      <c r="F111" s="25"/>
      <c r="G111" s="23"/>
      <c r="H111" s="23"/>
      <c r="I111" s="23"/>
      <c r="J111" s="31"/>
      <c r="K111" s="22"/>
      <c r="L111" s="22"/>
      <c r="M111" s="31"/>
    </row>
    <row r="112" spans="1:13" x14ac:dyDescent="0.25">
      <c r="A112" s="24"/>
      <c r="B112" s="22"/>
      <c r="C112" s="23"/>
      <c r="D112" s="25"/>
      <c r="E112" s="41"/>
      <c r="F112" s="25"/>
      <c r="G112" s="23"/>
      <c r="H112" s="23"/>
      <c r="I112" s="23"/>
      <c r="J112" s="31"/>
      <c r="K112" s="22"/>
      <c r="L112" s="22"/>
      <c r="M112" s="31"/>
    </row>
    <row r="113" spans="1:13" x14ac:dyDescent="0.25">
      <c r="A113" s="24"/>
      <c r="B113" s="22"/>
      <c r="C113" s="23"/>
      <c r="D113" s="25"/>
      <c r="E113" s="245"/>
      <c r="F113" s="25"/>
      <c r="G113" s="23"/>
      <c r="H113" s="23"/>
      <c r="I113" s="23"/>
      <c r="J113" s="31"/>
      <c r="K113" s="22"/>
      <c r="L113" s="22"/>
      <c r="M113" s="31"/>
    </row>
    <row r="114" spans="1:13" x14ac:dyDescent="0.25">
      <c r="A114" s="24"/>
      <c r="B114" s="22"/>
      <c r="C114" s="23"/>
      <c r="D114" s="25"/>
      <c r="E114" s="245"/>
      <c r="F114" s="25"/>
      <c r="G114" s="23"/>
      <c r="H114" s="23"/>
      <c r="I114" s="23"/>
      <c r="J114" s="31"/>
      <c r="K114" s="22"/>
      <c r="L114" s="65"/>
      <c r="M114" s="31"/>
    </row>
    <row r="115" spans="1:13" x14ac:dyDescent="0.25">
      <c r="A115" s="24"/>
      <c r="B115" s="22"/>
      <c r="C115" s="23"/>
      <c r="D115" s="25"/>
      <c r="E115" s="245"/>
      <c r="F115" s="25"/>
      <c r="G115" s="23"/>
      <c r="H115" s="23"/>
      <c r="I115" s="23"/>
      <c r="J115" s="31"/>
      <c r="K115" s="22"/>
      <c r="L115" s="22"/>
      <c r="M115" s="31"/>
    </row>
    <row r="116" spans="1:13" x14ac:dyDescent="0.25">
      <c r="A116" s="24"/>
      <c r="B116" s="22"/>
      <c r="C116" s="23"/>
      <c r="D116" s="25"/>
      <c r="E116" s="245"/>
      <c r="F116" s="25"/>
      <c r="G116" s="23"/>
      <c r="H116" s="23"/>
      <c r="I116" s="23"/>
      <c r="J116" s="31"/>
      <c r="K116" s="22"/>
      <c r="L116" s="22"/>
      <c r="M116" s="31"/>
    </row>
    <row r="117" spans="1:13" x14ac:dyDescent="0.25">
      <c r="A117" s="24"/>
      <c r="B117" s="22"/>
      <c r="C117" s="23"/>
      <c r="D117" s="25"/>
      <c r="E117" s="245"/>
      <c r="F117" s="25"/>
      <c r="G117" s="23"/>
      <c r="H117" s="23"/>
      <c r="I117" s="23"/>
      <c r="J117" s="31"/>
      <c r="K117" s="22"/>
      <c r="L117" s="22"/>
      <c r="M117" s="31"/>
    </row>
    <row r="118" spans="1:13" x14ac:dyDescent="0.25">
      <c r="A118" s="24"/>
      <c r="B118" s="22"/>
      <c r="C118" s="23"/>
      <c r="D118" s="25"/>
      <c r="E118" s="41"/>
      <c r="F118" s="25"/>
      <c r="G118" s="23"/>
      <c r="H118" s="23"/>
      <c r="I118" s="23"/>
      <c r="J118" s="31"/>
      <c r="K118" s="22"/>
      <c r="L118" s="22"/>
      <c r="M118" s="31"/>
    </row>
    <row r="119" spans="1:13" x14ac:dyDescent="0.25">
      <c r="A119" s="24"/>
      <c r="B119" s="22"/>
      <c r="C119" s="23"/>
      <c r="D119" s="25"/>
      <c r="E119" s="41"/>
      <c r="F119" s="25"/>
      <c r="G119" s="23"/>
      <c r="H119" s="23"/>
      <c r="I119" s="23"/>
      <c r="J119" s="31"/>
      <c r="K119" s="22"/>
      <c r="L119" s="23"/>
      <c r="M119" s="31"/>
    </row>
    <row r="120" spans="1:13" x14ac:dyDescent="0.25">
      <c r="A120" s="24"/>
      <c r="B120" s="22"/>
      <c r="C120" s="23"/>
      <c r="D120" s="25"/>
      <c r="E120" s="41"/>
      <c r="F120" s="25"/>
      <c r="G120" s="23"/>
      <c r="H120" s="23"/>
      <c r="I120" s="23"/>
      <c r="J120" s="31"/>
      <c r="K120" s="22"/>
      <c r="L120" s="22"/>
      <c r="M120" s="31"/>
    </row>
    <row r="121" spans="1:13" x14ac:dyDescent="0.25">
      <c r="A121" s="24"/>
      <c r="B121" s="22"/>
      <c r="C121" s="23"/>
      <c r="D121" s="25"/>
      <c r="E121" s="54"/>
      <c r="F121" s="25"/>
      <c r="G121" s="23"/>
      <c r="H121" s="23"/>
      <c r="I121" s="23"/>
      <c r="J121" s="31"/>
      <c r="K121" s="22"/>
      <c r="L121" s="22"/>
      <c r="M121" s="31"/>
    </row>
    <row r="122" spans="1:13" x14ac:dyDescent="0.25">
      <c r="A122" s="24"/>
      <c r="B122" s="22"/>
      <c r="C122" s="23"/>
      <c r="D122" s="25"/>
      <c r="E122" s="41"/>
      <c r="F122" s="25"/>
      <c r="G122" s="23"/>
      <c r="H122" s="23"/>
      <c r="I122" s="23"/>
      <c r="J122" s="31"/>
      <c r="K122" s="22"/>
      <c r="L122" s="22"/>
      <c r="M122" s="31"/>
    </row>
    <row r="123" spans="1:13" x14ac:dyDescent="0.25">
      <c r="A123" s="24"/>
      <c r="B123" s="22"/>
      <c r="C123" s="23"/>
      <c r="D123" s="25"/>
      <c r="E123" s="41"/>
      <c r="F123" s="25"/>
      <c r="G123" s="23"/>
      <c r="H123" s="23"/>
      <c r="I123" s="23"/>
      <c r="J123" s="31"/>
      <c r="K123" s="22"/>
      <c r="L123" s="22"/>
      <c r="M123" s="31"/>
    </row>
    <row r="124" spans="1:13" x14ac:dyDescent="0.25">
      <c r="A124" s="24"/>
      <c r="B124" s="22"/>
      <c r="C124" s="23"/>
      <c r="D124" s="25"/>
      <c r="E124" s="41"/>
      <c r="F124" s="25"/>
      <c r="G124" s="23"/>
      <c r="H124" s="23"/>
      <c r="I124" s="23"/>
      <c r="J124" s="31"/>
      <c r="K124" s="22"/>
      <c r="L124" s="22"/>
      <c r="M124" s="31"/>
    </row>
    <row r="125" spans="1:13" x14ac:dyDescent="0.25">
      <c r="A125" s="24"/>
      <c r="B125" s="22"/>
      <c r="C125" s="23"/>
      <c r="D125" s="25"/>
      <c r="E125" s="41"/>
      <c r="F125" s="25"/>
      <c r="G125" s="23"/>
      <c r="H125" s="23"/>
      <c r="I125" s="23"/>
      <c r="J125" s="31"/>
      <c r="K125" s="23"/>
      <c r="L125" s="23"/>
      <c r="M125" s="31"/>
    </row>
    <row r="126" spans="1:13" x14ac:dyDescent="0.25">
      <c r="A126" s="24"/>
      <c r="B126" s="22"/>
      <c r="C126" s="23"/>
      <c r="D126" s="25"/>
      <c r="E126" s="54"/>
      <c r="F126" s="25"/>
      <c r="G126" s="23"/>
      <c r="H126" s="23"/>
      <c r="I126" s="23"/>
      <c r="J126" s="31"/>
      <c r="K126" s="22"/>
      <c r="L126" s="22"/>
      <c r="M126" s="31"/>
    </row>
    <row r="127" spans="1:13" x14ac:dyDescent="0.25">
      <c r="A127" s="24"/>
      <c r="B127" s="22"/>
      <c r="C127" s="23"/>
      <c r="D127" s="25"/>
      <c r="E127" s="41"/>
      <c r="F127" s="25"/>
      <c r="G127" s="23"/>
      <c r="H127" s="23"/>
      <c r="I127" s="23"/>
      <c r="J127" s="31"/>
      <c r="K127" s="22"/>
      <c r="L127" s="22"/>
      <c r="M127" s="31"/>
    </row>
    <row r="128" spans="1:13" x14ac:dyDescent="0.25">
      <c r="A128" s="24"/>
      <c r="B128" s="22"/>
      <c r="C128" s="23"/>
      <c r="D128" s="25"/>
      <c r="E128" s="245"/>
      <c r="F128" s="25"/>
      <c r="G128" s="23"/>
      <c r="H128" s="23"/>
      <c r="I128" s="23"/>
      <c r="J128" s="31"/>
      <c r="K128" s="23"/>
      <c r="L128" s="23"/>
      <c r="M128" s="31"/>
    </row>
    <row r="129" spans="1:13" x14ac:dyDescent="0.25">
      <c r="A129" s="24"/>
      <c r="B129" s="22"/>
      <c r="C129" s="23"/>
      <c r="D129" s="25"/>
      <c r="E129" s="41"/>
      <c r="F129" s="25"/>
      <c r="G129" s="23"/>
      <c r="H129" s="23"/>
      <c r="I129" s="23"/>
      <c r="J129" s="31"/>
      <c r="K129" s="23"/>
      <c r="L129" s="22"/>
      <c r="M129" s="31"/>
    </row>
    <row r="130" spans="1:13" x14ac:dyDescent="0.25">
      <c r="A130" s="24"/>
      <c r="B130" s="22"/>
      <c r="C130" s="23"/>
      <c r="D130" s="25"/>
      <c r="E130" s="41"/>
      <c r="F130" s="25"/>
      <c r="G130" s="23"/>
      <c r="H130" s="23"/>
      <c r="I130" s="23"/>
      <c r="J130" s="31"/>
      <c r="K130" s="22"/>
      <c r="L130" s="22"/>
      <c r="M130" s="31"/>
    </row>
    <row r="131" spans="1:13" x14ac:dyDescent="0.25">
      <c r="A131" s="24"/>
      <c r="B131" s="22"/>
      <c r="C131" s="23"/>
      <c r="D131" s="25"/>
      <c r="E131" s="41"/>
      <c r="F131" s="25"/>
      <c r="G131" s="23"/>
      <c r="H131" s="23"/>
      <c r="I131" s="23"/>
      <c r="J131" s="31"/>
      <c r="K131" s="22"/>
      <c r="L131" s="22"/>
      <c r="M131" s="31"/>
    </row>
    <row r="132" spans="1:13" x14ac:dyDescent="0.25">
      <c r="A132" s="24"/>
      <c r="B132" s="22"/>
      <c r="C132" s="23"/>
      <c r="D132" s="25"/>
      <c r="E132" s="41"/>
      <c r="F132" s="25"/>
      <c r="G132" s="23"/>
      <c r="H132" s="23"/>
      <c r="I132" s="23"/>
      <c r="J132" s="31"/>
      <c r="K132" s="22"/>
      <c r="L132" s="22"/>
      <c r="M132" s="31"/>
    </row>
    <row r="133" spans="1:13" x14ac:dyDescent="0.25">
      <c r="A133" s="24"/>
      <c r="B133" s="22"/>
      <c r="C133" s="23"/>
      <c r="D133" s="25"/>
      <c r="E133" s="41"/>
      <c r="F133" s="25"/>
      <c r="G133" s="23"/>
      <c r="H133" s="23"/>
      <c r="I133" s="23"/>
      <c r="J133" s="31"/>
      <c r="K133" s="22"/>
      <c r="L133" s="22"/>
      <c r="M133" s="31"/>
    </row>
    <row r="134" spans="1:13" x14ac:dyDescent="0.25">
      <c r="A134" s="24"/>
      <c r="B134" s="22"/>
      <c r="C134" s="23"/>
      <c r="D134" s="25"/>
      <c r="E134" s="41"/>
      <c r="F134" s="25"/>
      <c r="G134" s="23"/>
      <c r="H134" s="25"/>
      <c r="I134" s="23"/>
      <c r="J134" s="31"/>
      <c r="K134" s="22"/>
      <c r="L134" s="22"/>
      <c r="M134" s="31"/>
    </row>
    <row r="135" spans="1:13" x14ac:dyDescent="0.25">
      <c r="A135" s="24"/>
      <c r="B135" s="22"/>
      <c r="C135" s="23"/>
      <c r="D135" s="25"/>
      <c r="E135" s="41"/>
      <c r="F135" s="25"/>
      <c r="G135" s="23"/>
      <c r="H135" s="23"/>
      <c r="I135" s="23"/>
      <c r="J135" s="31"/>
      <c r="K135" s="22"/>
      <c r="L135" s="22"/>
      <c r="M135" s="31"/>
    </row>
    <row r="136" spans="1:13" x14ac:dyDescent="0.25">
      <c r="A136" s="24"/>
      <c r="B136" s="22"/>
      <c r="C136" s="23"/>
      <c r="D136" s="25"/>
      <c r="E136" s="54"/>
      <c r="F136" s="25"/>
      <c r="G136" s="23"/>
      <c r="H136" s="23"/>
      <c r="I136" s="23"/>
      <c r="J136" s="31"/>
      <c r="K136" s="22"/>
      <c r="L136" s="22"/>
      <c r="M136" s="31"/>
    </row>
    <row r="137" spans="1:13" x14ac:dyDescent="0.25">
      <c r="A137" s="24"/>
      <c r="B137" s="22"/>
      <c r="C137" s="23"/>
      <c r="D137" s="25"/>
      <c r="E137" s="41"/>
      <c r="F137" s="25"/>
      <c r="G137" s="23"/>
      <c r="H137" s="23"/>
      <c r="I137" s="23"/>
      <c r="J137" s="31"/>
      <c r="K137" s="22"/>
      <c r="L137" s="22"/>
      <c r="M137" s="31"/>
    </row>
    <row r="138" spans="1:13" x14ac:dyDescent="0.25">
      <c r="A138" s="24"/>
      <c r="B138" s="22"/>
      <c r="C138" s="23"/>
      <c r="D138" s="25"/>
      <c r="E138" s="41"/>
      <c r="F138" s="25"/>
      <c r="G138" s="23"/>
      <c r="H138" s="23"/>
      <c r="I138" s="23"/>
      <c r="J138" s="31"/>
      <c r="K138" s="22"/>
      <c r="L138" s="22"/>
      <c r="M138" s="31"/>
    </row>
    <row r="139" spans="1:13" x14ac:dyDescent="0.25">
      <c r="A139" s="24"/>
      <c r="B139" s="22"/>
      <c r="C139" s="23"/>
      <c r="D139" s="25"/>
      <c r="E139" s="41"/>
      <c r="F139" s="25"/>
      <c r="G139" s="23"/>
      <c r="H139" s="23"/>
      <c r="I139" s="23"/>
      <c r="J139" s="31"/>
      <c r="K139" s="22"/>
      <c r="L139" s="22"/>
      <c r="M139" s="31"/>
    </row>
    <row r="140" spans="1:13" x14ac:dyDescent="0.25">
      <c r="A140" s="24"/>
      <c r="B140" s="22"/>
      <c r="C140" s="23"/>
      <c r="D140" s="25"/>
      <c r="E140" s="41"/>
      <c r="F140" s="25"/>
      <c r="G140" s="23"/>
      <c r="H140" s="23"/>
      <c r="I140" s="23"/>
      <c r="J140" s="31"/>
      <c r="K140" s="22"/>
      <c r="L140" s="22"/>
      <c r="M140" s="31"/>
    </row>
    <row r="141" spans="1:13" x14ac:dyDescent="0.25">
      <c r="A141" s="24"/>
      <c r="B141" s="22"/>
      <c r="C141" s="23"/>
      <c r="D141" s="25"/>
      <c r="E141" s="41"/>
      <c r="F141" s="25"/>
      <c r="G141" s="23"/>
      <c r="H141" s="23"/>
      <c r="I141" s="23"/>
      <c r="J141" s="31"/>
      <c r="K141" s="22"/>
      <c r="L141" s="22"/>
      <c r="M141" s="31"/>
    </row>
    <row r="142" spans="1:13" x14ac:dyDescent="0.25">
      <c r="A142" s="24"/>
      <c r="B142" s="22"/>
      <c r="C142" s="25"/>
      <c r="D142" s="25"/>
      <c r="E142" s="54"/>
      <c r="F142" s="25"/>
      <c r="G142" s="23"/>
      <c r="H142" s="23"/>
      <c r="I142" s="23"/>
      <c r="J142" s="31"/>
      <c r="K142" s="23"/>
      <c r="L142" s="23"/>
      <c r="M142" s="31"/>
    </row>
    <row r="143" spans="1:13" x14ac:dyDescent="0.25">
      <c r="A143" s="24"/>
      <c r="B143" s="22"/>
      <c r="C143" s="23"/>
      <c r="D143" s="25"/>
      <c r="E143" s="245"/>
      <c r="F143" s="25"/>
      <c r="G143" s="23"/>
      <c r="H143" s="23"/>
      <c r="I143" s="23"/>
      <c r="J143" s="31"/>
      <c r="K143" s="22"/>
      <c r="L143" s="22"/>
      <c r="M143" s="31"/>
    </row>
    <row r="144" spans="1:13" x14ac:dyDescent="0.25">
      <c r="A144" s="24"/>
      <c r="B144" s="22"/>
      <c r="C144" s="23"/>
      <c r="D144" s="25"/>
      <c r="E144" s="54"/>
      <c r="F144" s="25"/>
      <c r="G144" s="23"/>
      <c r="H144" s="23" t="s">
        <v>36</v>
      </c>
      <c r="I144" s="23"/>
      <c r="J144" s="31"/>
      <c r="K144" s="22"/>
      <c r="L144" s="22"/>
      <c r="M144" s="31"/>
    </row>
    <row r="145" spans="1:13" x14ac:dyDescent="0.25">
      <c r="A145" s="24"/>
      <c r="B145" s="22"/>
      <c r="C145" s="23"/>
      <c r="D145" s="25"/>
      <c r="E145" s="41"/>
      <c r="F145" s="25"/>
      <c r="G145" s="23"/>
      <c r="H145" s="23"/>
      <c r="I145" s="23"/>
      <c r="J145" s="31"/>
      <c r="K145" s="23"/>
      <c r="L145" s="23"/>
      <c r="M145" s="31"/>
    </row>
    <row r="146" spans="1:13" x14ac:dyDescent="0.25">
      <c r="A146" s="24"/>
      <c r="B146" s="22"/>
      <c r="C146" s="23"/>
      <c r="D146" s="25"/>
      <c r="E146" s="54"/>
      <c r="F146" s="25"/>
      <c r="G146" s="23"/>
      <c r="H146" s="23"/>
      <c r="I146" s="23"/>
      <c r="J146" s="31"/>
      <c r="K146" s="22"/>
      <c r="L146" s="22"/>
      <c r="M146" s="31"/>
    </row>
    <row r="147" spans="1:13" x14ac:dyDescent="0.25">
      <c r="A147" s="24"/>
      <c r="B147" s="22"/>
      <c r="C147" s="23"/>
      <c r="D147" s="25"/>
      <c r="E147" s="41"/>
      <c r="F147" s="25"/>
      <c r="G147" s="23"/>
      <c r="H147" s="23"/>
      <c r="I147" s="23"/>
      <c r="J147" s="31"/>
      <c r="K147" s="22"/>
      <c r="L147" s="23"/>
      <c r="M147" s="31"/>
    </row>
    <row r="148" spans="1:13" x14ac:dyDescent="0.25">
      <c r="A148" s="24"/>
      <c r="B148" s="22"/>
      <c r="C148" s="23"/>
      <c r="D148" s="25"/>
      <c r="E148" s="41"/>
      <c r="F148" s="25"/>
      <c r="G148" s="23"/>
      <c r="H148" s="23"/>
      <c r="I148" s="23"/>
      <c r="J148" s="31"/>
      <c r="K148" s="22"/>
      <c r="L148" s="23"/>
      <c r="M148" s="31"/>
    </row>
    <row r="149" spans="1:13" x14ac:dyDescent="0.25">
      <c r="A149" s="24"/>
      <c r="B149" s="22"/>
      <c r="C149" s="23"/>
      <c r="D149" s="25"/>
      <c r="E149" s="41"/>
      <c r="F149" s="25"/>
      <c r="G149" s="23"/>
      <c r="H149" s="23"/>
      <c r="I149" s="23"/>
      <c r="J149" s="31"/>
      <c r="K149" s="22"/>
      <c r="L149" s="22"/>
      <c r="M149" s="31"/>
    </row>
    <row r="150" spans="1:13" x14ac:dyDescent="0.25">
      <c r="A150" s="24"/>
      <c r="B150" s="22"/>
      <c r="C150" s="23"/>
      <c r="D150" s="25"/>
      <c r="E150" s="54"/>
      <c r="F150" s="25"/>
      <c r="G150" s="23"/>
      <c r="H150" s="23"/>
      <c r="I150" s="23"/>
      <c r="J150" s="31"/>
      <c r="K150" s="22"/>
      <c r="L150" s="22"/>
      <c r="M150" s="31"/>
    </row>
    <row r="151" spans="1:13" x14ac:dyDescent="0.25">
      <c r="A151" s="24"/>
      <c r="B151" s="22"/>
      <c r="C151" s="23"/>
      <c r="D151" s="25"/>
      <c r="E151" s="245"/>
      <c r="F151" s="25"/>
      <c r="G151" s="23"/>
      <c r="H151" s="23"/>
      <c r="I151" s="23"/>
      <c r="J151" s="31"/>
      <c r="K151" s="22"/>
      <c r="L151" s="22"/>
      <c r="M151" s="31"/>
    </row>
    <row r="152" spans="1:13" x14ac:dyDescent="0.25">
      <c r="A152" s="24"/>
      <c r="B152" s="22"/>
      <c r="C152" s="23"/>
      <c r="D152" s="25"/>
      <c r="E152" s="41"/>
      <c r="F152" s="25"/>
      <c r="G152" s="23"/>
      <c r="H152" s="23"/>
      <c r="I152" s="23"/>
      <c r="J152" s="31"/>
      <c r="K152" s="22"/>
      <c r="L152" s="22"/>
      <c r="M152" s="31"/>
    </row>
    <row r="153" spans="1:13" x14ac:dyDescent="0.25">
      <c r="A153" s="24"/>
      <c r="B153" s="22"/>
      <c r="C153" s="23"/>
      <c r="D153" s="25"/>
      <c r="E153" s="41"/>
      <c r="F153" s="25"/>
      <c r="G153" s="23"/>
      <c r="H153" s="23"/>
      <c r="I153" s="23"/>
      <c r="J153" s="31"/>
      <c r="K153" s="22"/>
      <c r="L153" s="22"/>
      <c r="M153" s="31"/>
    </row>
    <row r="154" spans="1:13" x14ac:dyDescent="0.25">
      <c r="A154" s="24"/>
      <c r="B154" s="22"/>
      <c r="C154" s="23"/>
      <c r="D154" s="25"/>
      <c r="E154" s="41"/>
      <c r="F154" s="25"/>
      <c r="G154" s="23"/>
      <c r="H154" s="23"/>
      <c r="I154" s="23"/>
      <c r="J154" s="31"/>
      <c r="K154" s="22"/>
      <c r="L154" s="23"/>
      <c r="M154" s="23"/>
    </row>
    <row r="155" spans="1:13" x14ac:dyDescent="0.25">
      <c r="A155" s="24"/>
      <c r="B155" s="22"/>
      <c r="C155" s="23"/>
      <c r="D155" s="25"/>
      <c r="E155" s="54"/>
      <c r="F155" s="25"/>
      <c r="G155" s="23"/>
      <c r="H155" s="23"/>
      <c r="I155" s="23"/>
      <c r="J155" s="31"/>
      <c r="K155" s="22"/>
      <c r="L155" s="22"/>
      <c r="M155" s="31"/>
    </row>
    <row r="156" spans="1:13" x14ac:dyDescent="0.25">
      <c r="A156" s="24"/>
      <c r="B156" s="22"/>
      <c r="C156" s="23"/>
      <c r="D156" s="25"/>
      <c r="E156" s="41"/>
      <c r="F156" s="25"/>
      <c r="G156" s="23"/>
      <c r="H156" s="23"/>
      <c r="I156" s="23"/>
      <c r="J156" s="31"/>
      <c r="K156" s="22"/>
      <c r="L156" s="22"/>
      <c r="M156" s="31"/>
    </row>
    <row r="157" spans="1:13" x14ac:dyDescent="0.25">
      <c r="A157" s="24"/>
      <c r="B157" s="22"/>
      <c r="C157" s="23"/>
      <c r="D157" s="25"/>
      <c r="E157" s="41"/>
      <c r="F157" s="25"/>
      <c r="G157" s="23"/>
      <c r="H157" s="23"/>
      <c r="I157" s="23"/>
      <c r="J157" s="31"/>
      <c r="K157" s="22"/>
      <c r="L157" s="22"/>
      <c r="M157" s="31"/>
    </row>
    <row r="158" spans="1:13" x14ac:dyDescent="0.25">
      <c r="A158" s="24"/>
      <c r="B158" s="22"/>
      <c r="C158" s="23"/>
      <c r="D158" s="25"/>
      <c r="E158" s="41"/>
      <c r="F158" s="25"/>
      <c r="G158" s="23"/>
      <c r="H158" s="23"/>
      <c r="I158" s="23"/>
      <c r="J158" s="31"/>
      <c r="K158" s="22"/>
      <c r="L158" s="22"/>
      <c r="M158" s="31"/>
    </row>
    <row r="159" spans="1:13" x14ac:dyDescent="0.25">
      <c r="A159" s="24"/>
      <c r="B159" s="22"/>
      <c r="C159" s="23"/>
      <c r="D159" s="25"/>
      <c r="E159" s="54"/>
      <c r="F159" s="25"/>
      <c r="G159" s="55"/>
      <c r="H159" s="23"/>
      <c r="I159" s="23"/>
      <c r="J159" s="31"/>
      <c r="K159" s="22"/>
      <c r="L159" s="22"/>
      <c r="M159" s="31"/>
    </row>
    <row r="160" spans="1:13" x14ac:dyDescent="0.25">
      <c r="A160" s="24"/>
      <c r="B160" s="22"/>
      <c r="C160" s="23"/>
      <c r="D160" s="25"/>
      <c r="E160" s="41"/>
      <c r="F160" s="25"/>
      <c r="G160" s="23"/>
      <c r="H160" s="23"/>
      <c r="I160" s="23"/>
      <c r="J160" s="31"/>
      <c r="K160" s="22"/>
      <c r="L160" s="22"/>
      <c r="M160" s="31"/>
    </row>
    <row r="161" spans="1:13" x14ac:dyDescent="0.25">
      <c r="A161" s="24"/>
      <c r="B161" s="22"/>
      <c r="C161" s="23"/>
      <c r="D161" s="25"/>
      <c r="E161" s="41"/>
      <c r="F161" s="25"/>
      <c r="G161" s="23"/>
      <c r="H161" s="23"/>
      <c r="I161" s="23"/>
      <c r="J161" s="31"/>
      <c r="K161" s="22"/>
      <c r="L161" s="22"/>
      <c r="M161" s="31"/>
    </row>
    <row r="162" spans="1:13" x14ac:dyDescent="0.25">
      <c r="A162" s="24"/>
      <c r="B162" s="22"/>
      <c r="C162" s="23"/>
      <c r="D162" s="25"/>
      <c r="E162" s="41"/>
      <c r="F162" s="25"/>
      <c r="G162" s="23"/>
      <c r="H162" s="23"/>
      <c r="I162" s="23"/>
      <c r="J162" s="31"/>
      <c r="K162" s="22"/>
      <c r="L162" s="22"/>
      <c r="M162" s="31"/>
    </row>
    <row r="163" spans="1:13" x14ac:dyDescent="0.25">
      <c r="A163" s="24"/>
      <c r="B163" s="22"/>
      <c r="C163" s="23"/>
      <c r="D163" s="25"/>
      <c r="E163" s="245"/>
      <c r="F163" s="25"/>
      <c r="G163" s="23"/>
      <c r="H163" s="23"/>
      <c r="I163" s="23"/>
      <c r="J163" s="31"/>
      <c r="K163" s="22"/>
      <c r="L163" s="22"/>
      <c r="M163" s="31"/>
    </row>
    <row r="164" spans="1:13" x14ac:dyDescent="0.25">
      <c r="A164" s="24"/>
      <c r="B164" s="22"/>
      <c r="C164" s="23"/>
      <c r="D164" s="25"/>
      <c r="E164" s="41"/>
      <c r="F164" s="25"/>
      <c r="G164" s="23"/>
      <c r="H164" s="23"/>
      <c r="I164" s="23"/>
      <c r="J164" s="31"/>
      <c r="K164" s="22"/>
      <c r="L164" s="23"/>
      <c r="M164" s="31"/>
    </row>
    <row r="165" spans="1:13" x14ac:dyDescent="0.25">
      <c r="A165" s="24"/>
      <c r="B165" s="22"/>
      <c r="C165" s="23"/>
      <c r="D165" s="25"/>
      <c r="E165" s="245"/>
      <c r="F165" s="25"/>
      <c r="G165" s="23"/>
      <c r="H165" s="23"/>
      <c r="I165" s="23"/>
      <c r="J165" s="31"/>
      <c r="K165" s="22"/>
      <c r="L165" s="22"/>
      <c r="M165" s="31"/>
    </row>
    <row r="166" spans="1:13" x14ac:dyDescent="0.25">
      <c r="A166" s="24"/>
      <c r="B166" s="22"/>
      <c r="C166" s="23"/>
      <c r="D166" s="25"/>
      <c r="E166" s="41"/>
      <c r="F166" s="25"/>
      <c r="G166" s="23"/>
      <c r="H166" s="23"/>
      <c r="I166" s="23"/>
      <c r="J166" s="31"/>
      <c r="K166" s="22"/>
      <c r="L166" s="22"/>
      <c r="M166" s="31"/>
    </row>
    <row r="167" spans="1:13" x14ac:dyDescent="0.25">
      <c r="A167" s="24"/>
      <c r="B167" s="22"/>
      <c r="C167" s="23"/>
      <c r="D167" s="25"/>
      <c r="E167" s="245"/>
      <c r="F167" s="25"/>
      <c r="G167" s="23"/>
      <c r="H167" s="23"/>
      <c r="I167" s="23"/>
      <c r="J167" s="31"/>
      <c r="K167" s="22"/>
      <c r="L167" s="22"/>
      <c r="M167" s="31"/>
    </row>
    <row r="168" spans="1:13" x14ac:dyDescent="0.25">
      <c r="A168" s="24"/>
      <c r="B168" s="22"/>
      <c r="C168" s="23"/>
      <c r="D168" s="25"/>
      <c r="E168" s="41"/>
      <c r="F168" s="25"/>
      <c r="G168" s="23"/>
      <c r="H168" s="23"/>
      <c r="I168" s="23"/>
      <c r="J168" s="31"/>
      <c r="K168" s="22"/>
      <c r="L168" s="22"/>
      <c r="M168" s="31"/>
    </row>
    <row r="169" spans="1:13" x14ac:dyDescent="0.25">
      <c r="A169" s="24"/>
      <c r="B169" s="22"/>
      <c r="C169" s="23"/>
      <c r="D169" s="25"/>
      <c r="E169" s="54"/>
      <c r="F169" s="25"/>
      <c r="G169" s="23"/>
      <c r="H169" s="23"/>
      <c r="I169" s="23"/>
      <c r="J169" s="31"/>
      <c r="K169" s="22"/>
      <c r="L169" s="22"/>
      <c r="M169" s="31"/>
    </row>
    <row r="170" spans="1:13" x14ac:dyDescent="0.25">
      <c r="A170" s="24"/>
      <c r="B170" s="22"/>
      <c r="C170" s="23"/>
      <c r="D170" s="25"/>
      <c r="E170" s="41"/>
      <c r="F170" s="25"/>
      <c r="G170" s="23"/>
      <c r="H170" s="23"/>
      <c r="I170" s="23"/>
      <c r="J170" s="31"/>
      <c r="K170" s="22"/>
      <c r="L170" s="22"/>
      <c r="M170" s="31"/>
    </row>
    <row r="171" spans="1:13" x14ac:dyDescent="0.25">
      <c r="A171" s="24"/>
      <c r="B171" s="22"/>
      <c r="C171" s="23"/>
      <c r="D171" s="25"/>
      <c r="E171" s="41"/>
      <c r="F171" s="25"/>
      <c r="G171" s="23"/>
      <c r="H171" s="23"/>
      <c r="I171" s="23"/>
      <c r="J171" s="31"/>
      <c r="K171" s="22"/>
      <c r="L171" s="22"/>
      <c r="M171" s="31"/>
    </row>
    <row r="172" spans="1:13" x14ac:dyDescent="0.25">
      <c r="A172" s="24"/>
      <c r="B172" s="22"/>
      <c r="C172" s="23"/>
      <c r="D172" s="25"/>
      <c r="E172" s="41"/>
      <c r="F172" s="25"/>
      <c r="G172" s="23"/>
      <c r="H172" s="23"/>
      <c r="I172" s="23"/>
      <c r="J172" s="31"/>
      <c r="K172" s="22"/>
      <c r="L172" s="22"/>
      <c r="M172" s="31"/>
    </row>
    <row r="173" spans="1:13" x14ac:dyDescent="0.25">
      <c r="A173" s="24"/>
      <c r="B173" s="22"/>
      <c r="C173" s="23"/>
      <c r="D173" s="25"/>
      <c r="E173" s="245"/>
      <c r="F173" s="25"/>
      <c r="G173" s="23"/>
      <c r="H173" s="23"/>
      <c r="I173" s="23"/>
      <c r="J173" s="31"/>
      <c r="K173" s="22"/>
      <c r="L173" s="22"/>
      <c r="M173" s="31"/>
    </row>
    <row r="174" spans="1:13" x14ac:dyDescent="0.25">
      <c r="A174" s="24"/>
      <c r="B174" s="22"/>
      <c r="C174" s="23"/>
      <c r="D174" s="25"/>
      <c r="E174" s="41"/>
      <c r="F174" s="25"/>
      <c r="G174" s="23"/>
      <c r="H174" s="23"/>
      <c r="I174" s="23"/>
      <c r="J174" s="31"/>
      <c r="K174" s="22"/>
      <c r="L174" s="23"/>
      <c r="M174" s="31"/>
    </row>
    <row r="175" spans="1:13" x14ac:dyDescent="0.25">
      <c r="A175" s="24"/>
      <c r="B175" s="22"/>
      <c r="C175" s="23"/>
      <c r="D175" s="25"/>
      <c r="E175" s="245"/>
      <c r="F175" s="25"/>
      <c r="G175" s="23"/>
      <c r="H175" s="23"/>
      <c r="I175" s="23"/>
      <c r="J175" s="31"/>
      <c r="K175" s="22"/>
      <c r="L175" s="22"/>
      <c r="M175" s="31"/>
    </row>
  </sheetData>
  <mergeCells count="12">
    <mergeCell ref="J1:J2"/>
    <mergeCell ref="M1:M2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honeticPr fontId="10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D3:D42">
      <formula1>struttura</formula1>
    </dataValidation>
    <dataValidation type="list" allowBlank="1" showInputMessage="1" showErrorMessage="1" sqref="F3:F172">
      <formula1>procedura</formula1>
    </dataValidation>
  </dataValidations>
  <pageMargins left="0.7" right="0.7" top="0.75" bottom="0.75" header="0.3" footer="0.3"/>
  <pageSetup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20"/>
  <sheetViews>
    <sheetView workbookViewId="0">
      <selection activeCell="B63" sqref="B63"/>
    </sheetView>
  </sheetViews>
  <sheetFormatPr defaultColWidth="8.6640625" defaultRowHeight="14.4" x14ac:dyDescent="0.3"/>
  <cols>
    <col min="1" max="1" width="16.44140625" customWidth="1"/>
    <col min="2" max="2" width="16.44140625" style="1" customWidth="1"/>
    <col min="3" max="3" width="20.5546875" customWidth="1"/>
    <col min="4" max="4" width="5.6640625" customWidth="1"/>
    <col min="5" max="5" width="15.5546875" customWidth="1"/>
    <col min="6" max="6" width="14.6640625" customWidth="1"/>
  </cols>
  <sheetData>
    <row r="1" spans="1:9" x14ac:dyDescent="0.3">
      <c r="A1" s="1" t="s">
        <v>23</v>
      </c>
      <c r="B1" s="66" t="s">
        <v>418</v>
      </c>
    </row>
    <row r="2" spans="1:9" x14ac:dyDescent="0.3">
      <c r="A2" s="1" t="s">
        <v>24</v>
      </c>
      <c r="B2" s="2">
        <v>44587</v>
      </c>
    </row>
    <row r="3" spans="1:9" x14ac:dyDescent="0.3">
      <c r="A3" s="4" t="s">
        <v>25</v>
      </c>
      <c r="B3" s="3">
        <v>25000</v>
      </c>
    </row>
    <row r="4" spans="1:9" x14ac:dyDescent="0.3">
      <c r="A4" s="1" t="s">
        <v>26</v>
      </c>
      <c r="B4" s="1" t="s">
        <v>255</v>
      </c>
    </row>
    <row r="5" spans="1:9" x14ac:dyDescent="0.3">
      <c r="A5" s="4" t="s">
        <v>27</v>
      </c>
      <c r="B5" s="4" t="s">
        <v>53</v>
      </c>
    </row>
    <row r="7" spans="1:9" x14ac:dyDescent="0.3">
      <c r="C7" t="s">
        <v>419</v>
      </c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317" t="s">
        <v>35</v>
      </c>
      <c r="F8" s="318"/>
      <c r="I8" s="5"/>
    </row>
    <row r="9" spans="1:9" ht="28.8" x14ac:dyDescent="0.3">
      <c r="A9" s="67" t="s">
        <v>28</v>
      </c>
      <c r="B9" s="68" t="s">
        <v>29</v>
      </c>
      <c r="C9" s="69" t="s">
        <v>30</v>
      </c>
      <c r="E9" s="8" t="s">
        <v>32</v>
      </c>
      <c r="F9" s="14">
        <f>+B3</f>
        <v>25000</v>
      </c>
    </row>
    <row r="10" spans="1:9" x14ac:dyDescent="0.3">
      <c r="A10" s="160" t="s">
        <v>684</v>
      </c>
      <c r="B10" s="226">
        <v>44846</v>
      </c>
      <c r="C10" s="121">
        <v>253.8</v>
      </c>
      <c r="E10" s="6" t="s">
        <v>33</v>
      </c>
      <c r="F10" s="15">
        <f>+C60</f>
        <v>11520.96</v>
      </c>
    </row>
    <row r="11" spans="1:9" ht="15" thickBot="1" x14ac:dyDescent="0.35">
      <c r="A11" s="169" t="s">
        <v>685</v>
      </c>
      <c r="B11" s="226">
        <v>44846</v>
      </c>
      <c r="C11" s="121">
        <v>581.20000000000005</v>
      </c>
      <c r="E11" s="9"/>
      <c r="F11" s="10"/>
    </row>
    <row r="12" spans="1:9" ht="15" thickBot="1" x14ac:dyDescent="0.35">
      <c r="A12" s="168" t="s">
        <v>686</v>
      </c>
      <c r="B12" s="226">
        <v>44846</v>
      </c>
      <c r="C12" s="119">
        <v>96.22</v>
      </c>
      <c r="E12" s="16" t="s">
        <v>34</v>
      </c>
      <c r="F12" s="17">
        <f>+F9-F10</f>
        <v>13479.04</v>
      </c>
    </row>
    <row r="13" spans="1:9" x14ac:dyDescent="0.3">
      <c r="A13" s="169" t="s">
        <v>687</v>
      </c>
      <c r="B13" s="226">
        <v>44846</v>
      </c>
      <c r="C13" s="121">
        <v>876.44</v>
      </c>
    </row>
    <row r="14" spans="1:9" x14ac:dyDescent="0.3">
      <c r="A14" s="168" t="s">
        <v>688</v>
      </c>
      <c r="B14" s="226">
        <v>44846</v>
      </c>
      <c r="C14" s="119">
        <v>603.96</v>
      </c>
    </row>
    <row r="15" spans="1:9" x14ac:dyDescent="0.3">
      <c r="A15" s="169" t="s">
        <v>689</v>
      </c>
      <c r="B15" s="226">
        <v>44846</v>
      </c>
      <c r="C15" s="121">
        <v>603.29</v>
      </c>
    </row>
    <row r="16" spans="1:9" x14ac:dyDescent="0.3">
      <c r="A16" s="168" t="s">
        <v>690</v>
      </c>
      <c r="B16" s="226">
        <v>44846</v>
      </c>
      <c r="C16" s="119">
        <v>2642.88</v>
      </c>
    </row>
    <row r="17" spans="1:3" x14ac:dyDescent="0.3">
      <c r="A17" s="169" t="s">
        <v>691</v>
      </c>
      <c r="B17" s="226">
        <v>44846</v>
      </c>
      <c r="C17" s="121">
        <v>2330.4</v>
      </c>
    </row>
    <row r="18" spans="1:3" x14ac:dyDescent="0.3">
      <c r="A18" s="168" t="s">
        <v>692</v>
      </c>
      <c r="B18" s="226">
        <v>44846</v>
      </c>
      <c r="C18" s="119">
        <v>906.74</v>
      </c>
    </row>
    <row r="19" spans="1:3" x14ac:dyDescent="0.3">
      <c r="A19" s="169" t="s">
        <v>693</v>
      </c>
      <c r="B19" s="226">
        <v>44846</v>
      </c>
      <c r="C19" s="121">
        <v>541.46</v>
      </c>
    </row>
    <row r="20" spans="1:3" x14ac:dyDescent="0.3">
      <c r="A20" s="169" t="s">
        <v>769</v>
      </c>
      <c r="B20" s="226">
        <v>44865</v>
      </c>
      <c r="C20" s="286">
        <v>1635.55</v>
      </c>
    </row>
    <row r="21" spans="1:3" x14ac:dyDescent="0.3">
      <c r="A21" s="287">
        <v>486</v>
      </c>
      <c r="B21" s="288" t="s">
        <v>743</v>
      </c>
      <c r="C21" s="119">
        <v>449.02</v>
      </c>
    </row>
    <row r="22" spans="1:3" x14ac:dyDescent="0.3">
      <c r="A22" s="291"/>
      <c r="B22" s="184"/>
      <c r="C22" s="165"/>
    </row>
    <row r="23" spans="1:3" x14ac:dyDescent="0.3">
      <c r="A23" s="284"/>
      <c r="B23" s="185"/>
      <c r="C23" s="119"/>
    </row>
    <row r="24" spans="1:3" x14ac:dyDescent="0.3">
      <c r="A24" s="284"/>
      <c r="B24" s="185"/>
      <c r="C24" s="194"/>
    </row>
    <row r="25" spans="1:3" x14ac:dyDescent="0.3">
      <c r="A25" s="284"/>
      <c r="B25" s="185"/>
      <c r="C25" s="119"/>
    </row>
    <row r="26" spans="1:3" x14ac:dyDescent="0.3">
      <c r="A26" s="284"/>
      <c r="B26" s="185"/>
      <c r="C26" s="119"/>
    </row>
    <row r="27" spans="1:3" x14ac:dyDescent="0.3">
      <c r="A27" s="11"/>
      <c r="B27" s="185"/>
      <c r="C27" s="119"/>
    </row>
    <row r="28" spans="1:3" x14ac:dyDescent="0.3">
      <c r="A28" s="11"/>
      <c r="B28" s="185"/>
      <c r="C28" s="119"/>
    </row>
    <row r="29" spans="1:3" x14ac:dyDescent="0.3">
      <c r="A29" s="11"/>
      <c r="B29" s="185"/>
      <c r="C29" s="119"/>
    </row>
    <row r="30" spans="1:3" x14ac:dyDescent="0.3">
      <c r="A30" s="11"/>
      <c r="B30" s="185"/>
      <c r="C30" s="119"/>
    </row>
    <row r="31" spans="1:3" x14ac:dyDescent="0.3">
      <c r="A31" s="11"/>
      <c r="B31" s="185"/>
      <c r="C31" s="119"/>
    </row>
    <row r="32" spans="1:3" x14ac:dyDescent="0.3">
      <c r="A32" s="11"/>
      <c r="B32" s="185"/>
      <c r="C32" s="119"/>
    </row>
    <row r="33" spans="1:3" x14ac:dyDescent="0.3">
      <c r="A33" s="145"/>
      <c r="B33" s="185"/>
      <c r="C33" s="119"/>
    </row>
    <row r="34" spans="1:3" x14ac:dyDescent="0.3">
      <c r="A34" s="145"/>
      <c r="B34" s="185"/>
      <c r="C34" s="119"/>
    </row>
    <row r="35" spans="1:3" x14ac:dyDescent="0.3">
      <c r="A35" s="79"/>
      <c r="B35" s="186"/>
      <c r="C35" s="119"/>
    </row>
    <row r="36" spans="1:3" x14ac:dyDescent="0.3">
      <c r="A36" s="79"/>
      <c r="B36" s="172"/>
      <c r="C36" s="119"/>
    </row>
    <row r="37" spans="1:3" x14ac:dyDescent="0.3">
      <c r="A37" s="11"/>
      <c r="B37" s="172"/>
      <c r="C37" s="119"/>
    </row>
    <row r="38" spans="1:3" x14ac:dyDescent="0.3">
      <c r="A38" s="11"/>
      <c r="B38" s="206"/>
      <c r="C38" s="119"/>
    </row>
    <row r="39" spans="1:3" x14ac:dyDescent="0.3">
      <c r="A39" s="11"/>
      <c r="B39" s="206"/>
      <c r="C39" s="119"/>
    </row>
    <row r="40" spans="1:3" x14ac:dyDescent="0.3">
      <c r="A40" s="11"/>
      <c r="B40" s="206"/>
      <c r="C40" s="119"/>
    </row>
    <row r="41" spans="1:3" x14ac:dyDescent="0.3">
      <c r="A41" s="11"/>
      <c r="B41" s="206"/>
      <c r="C41" s="119"/>
    </row>
    <row r="42" spans="1:3" x14ac:dyDescent="0.3">
      <c r="A42" s="11"/>
      <c r="B42" s="206"/>
      <c r="C42" s="119"/>
    </row>
    <row r="43" spans="1:3" x14ac:dyDescent="0.3">
      <c r="A43" s="72"/>
      <c r="B43" s="227"/>
      <c r="C43" s="119"/>
    </row>
    <row r="44" spans="1:3" x14ac:dyDescent="0.3">
      <c r="A44" s="83"/>
      <c r="B44" s="109"/>
      <c r="C44" s="119"/>
    </row>
    <row r="45" spans="1:3" x14ac:dyDescent="0.3">
      <c r="A45" s="83"/>
      <c r="B45" s="109"/>
      <c r="C45" s="119"/>
    </row>
    <row r="46" spans="1:3" x14ac:dyDescent="0.3">
      <c r="A46" s="83"/>
      <c r="B46" s="109"/>
      <c r="C46" s="119"/>
    </row>
    <row r="47" spans="1:3" x14ac:dyDescent="0.3">
      <c r="A47" s="11"/>
      <c r="B47" s="13"/>
      <c r="C47" s="15"/>
    </row>
    <row r="48" spans="1:3" x14ac:dyDescent="0.3">
      <c r="A48" s="11"/>
      <c r="B48" s="13"/>
      <c r="C48" s="15"/>
    </row>
    <row r="49" spans="1:3" x14ac:dyDescent="0.3">
      <c r="A49" s="11"/>
      <c r="B49" s="13"/>
      <c r="C49" s="15"/>
    </row>
    <row r="50" spans="1:3" x14ac:dyDescent="0.3">
      <c r="A50" s="11"/>
      <c r="B50" s="13"/>
      <c r="C50" s="15"/>
    </row>
    <row r="51" spans="1:3" x14ac:dyDescent="0.3">
      <c r="A51" s="11"/>
      <c r="B51" s="13"/>
      <c r="C51" s="15"/>
    </row>
    <row r="52" spans="1:3" x14ac:dyDescent="0.3">
      <c r="A52" s="11"/>
      <c r="B52" s="13"/>
      <c r="C52" s="15"/>
    </row>
    <row r="53" spans="1:3" x14ac:dyDescent="0.3">
      <c r="A53" s="11"/>
      <c r="B53" s="13"/>
      <c r="C53" s="15"/>
    </row>
    <row r="54" spans="1:3" x14ac:dyDescent="0.3">
      <c r="A54" s="11"/>
      <c r="B54" s="13"/>
      <c r="C54" s="15"/>
    </row>
    <row r="55" spans="1:3" x14ac:dyDescent="0.3">
      <c r="A55" s="11"/>
      <c r="B55" s="13"/>
      <c r="C55" s="15"/>
    </row>
    <row r="56" spans="1:3" x14ac:dyDescent="0.3">
      <c r="A56" s="11"/>
      <c r="B56" s="13"/>
      <c r="C56" s="15"/>
    </row>
    <row r="57" spans="1:3" x14ac:dyDescent="0.3">
      <c r="A57" s="11"/>
      <c r="B57" s="13"/>
      <c r="C57" s="15"/>
    </row>
    <row r="58" spans="1:3" x14ac:dyDescent="0.3">
      <c r="A58" s="11"/>
      <c r="B58" s="13"/>
      <c r="C58" s="15"/>
    </row>
    <row r="59" spans="1:3" ht="15" thickBot="1" x14ac:dyDescent="0.35">
      <c r="A59" s="72"/>
      <c r="B59" s="73"/>
      <c r="C59" s="74"/>
    </row>
    <row r="60" spans="1:3" ht="15" thickBot="1" x14ac:dyDescent="0.35">
      <c r="A60" s="75"/>
      <c r="B60" s="76" t="s">
        <v>31</v>
      </c>
      <c r="C60" s="77">
        <f>SUM(C9:C59)</f>
        <v>11520.96</v>
      </c>
    </row>
    <row r="61" spans="1:3" x14ac:dyDescent="0.3">
      <c r="B61" s="220"/>
      <c r="C61" s="221"/>
    </row>
    <row r="62" spans="1:3" x14ac:dyDescent="0.3">
      <c r="B62" s="220"/>
      <c r="C62" s="221"/>
    </row>
    <row r="63" spans="1:3" x14ac:dyDescent="0.3">
      <c r="A63" s="1" t="s">
        <v>23</v>
      </c>
      <c r="B63" s="107" t="s">
        <v>54</v>
      </c>
    </row>
    <row r="64" spans="1:3" x14ac:dyDescent="0.3">
      <c r="A64" s="1" t="s">
        <v>24</v>
      </c>
      <c r="B64" s="2">
        <v>44201</v>
      </c>
    </row>
    <row r="65" spans="1:6" x14ac:dyDescent="0.3">
      <c r="A65" s="4" t="s">
        <v>25</v>
      </c>
      <c r="B65" s="3">
        <v>25000</v>
      </c>
    </row>
    <row r="66" spans="1:6" x14ac:dyDescent="0.3">
      <c r="A66" s="1" t="s">
        <v>26</v>
      </c>
      <c r="B66" s="1" t="s">
        <v>55</v>
      </c>
    </row>
    <row r="67" spans="1:6" x14ac:dyDescent="0.3">
      <c r="A67" s="4" t="s">
        <v>27</v>
      </c>
      <c r="B67" s="4" t="s">
        <v>53</v>
      </c>
    </row>
    <row r="70" spans="1:6" ht="28.8" x14ac:dyDescent="0.3">
      <c r="A70" s="67" t="s">
        <v>28</v>
      </c>
      <c r="B70" s="68" t="s">
        <v>29</v>
      </c>
      <c r="C70" s="69" t="s">
        <v>30</v>
      </c>
      <c r="D70" s="5"/>
      <c r="E70" s="317" t="s">
        <v>35</v>
      </c>
      <c r="F70" s="318"/>
    </row>
    <row r="71" spans="1:6" ht="28.8" x14ac:dyDescent="0.3">
      <c r="A71" s="67" t="s">
        <v>28</v>
      </c>
      <c r="B71" s="68" t="s">
        <v>29</v>
      </c>
      <c r="C71" s="69" t="s">
        <v>30</v>
      </c>
      <c r="E71" s="8" t="s">
        <v>32</v>
      </c>
      <c r="F71" s="14">
        <f>+B65</f>
        <v>25000</v>
      </c>
    </row>
    <row r="72" spans="1:6" x14ac:dyDescent="0.3">
      <c r="A72" s="78" t="s">
        <v>54</v>
      </c>
      <c r="B72" s="184">
        <v>44201</v>
      </c>
      <c r="C72" s="119">
        <v>476.4</v>
      </c>
      <c r="E72" s="6" t="s">
        <v>33</v>
      </c>
      <c r="F72" s="15">
        <f>+C120</f>
        <v>25096.589999999993</v>
      </c>
    </row>
    <row r="73" spans="1:6" ht="15" thickBot="1" x14ac:dyDescent="0.35">
      <c r="A73" s="79" t="s">
        <v>56</v>
      </c>
      <c r="B73" s="185">
        <v>44209</v>
      </c>
      <c r="C73" s="119">
        <v>318.33</v>
      </c>
      <c r="E73" s="9"/>
      <c r="F73" s="10"/>
    </row>
    <row r="74" spans="1:6" ht="15" thickBot="1" x14ac:dyDescent="0.35">
      <c r="A74" s="108" t="s">
        <v>138</v>
      </c>
      <c r="B74" s="185">
        <v>44221</v>
      </c>
      <c r="C74" s="119">
        <v>467.25</v>
      </c>
      <c r="E74" s="16" t="s">
        <v>34</v>
      </c>
      <c r="F74" s="17">
        <f>+F71-F72</f>
        <v>-96.58999999999287</v>
      </c>
    </row>
    <row r="75" spans="1:6" x14ac:dyDescent="0.3">
      <c r="A75" s="108" t="s">
        <v>47</v>
      </c>
      <c r="B75" s="185">
        <v>44225</v>
      </c>
      <c r="C75" s="119">
        <v>525.83000000000004</v>
      </c>
    </row>
    <row r="76" spans="1:6" x14ac:dyDescent="0.3">
      <c r="A76" s="11" t="s">
        <v>137</v>
      </c>
      <c r="B76" s="185">
        <v>44235</v>
      </c>
      <c r="C76" s="119">
        <v>626.1</v>
      </c>
    </row>
    <row r="77" spans="1:6" x14ac:dyDescent="0.3">
      <c r="A77" s="11" t="s">
        <v>136</v>
      </c>
      <c r="B77" s="185">
        <v>44242</v>
      </c>
      <c r="C77" s="119">
        <v>373.8</v>
      </c>
    </row>
    <row r="78" spans="1:6" x14ac:dyDescent="0.3">
      <c r="A78" s="11" t="s">
        <v>135</v>
      </c>
      <c r="B78" s="185">
        <v>44295</v>
      </c>
      <c r="C78" s="119">
        <v>194.6</v>
      </c>
    </row>
    <row r="79" spans="1:6" x14ac:dyDescent="0.3">
      <c r="A79" s="11" t="s">
        <v>134</v>
      </c>
      <c r="B79" s="185">
        <v>44333</v>
      </c>
      <c r="C79" s="119">
        <v>376.46</v>
      </c>
    </row>
    <row r="80" spans="1:6" x14ac:dyDescent="0.3">
      <c r="A80" s="11" t="s">
        <v>133</v>
      </c>
      <c r="B80" s="185">
        <v>44340</v>
      </c>
      <c r="C80" s="119">
        <v>355.51</v>
      </c>
    </row>
    <row r="81" spans="1:3" x14ac:dyDescent="0.3">
      <c r="A81" s="11" t="s">
        <v>132</v>
      </c>
      <c r="B81" s="185">
        <v>44377</v>
      </c>
      <c r="C81" s="119">
        <v>721.58</v>
      </c>
    </row>
    <row r="82" spans="1:3" x14ac:dyDescent="0.3">
      <c r="A82" s="11" t="s">
        <v>131</v>
      </c>
      <c r="B82" s="185">
        <v>44396</v>
      </c>
      <c r="C82" s="119">
        <v>241.03</v>
      </c>
    </row>
    <row r="83" spans="1:3" x14ac:dyDescent="0.3">
      <c r="A83" s="11" t="s">
        <v>130</v>
      </c>
      <c r="B83" s="185">
        <v>44403</v>
      </c>
      <c r="C83" s="119">
        <v>556.12</v>
      </c>
    </row>
    <row r="84" spans="1:3" x14ac:dyDescent="0.3">
      <c r="A84" s="11" t="s">
        <v>129</v>
      </c>
      <c r="B84" s="185">
        <v>44406</v>
      </c>
      <c r="C84" s="119">
        <v>359.59</v>
      </c>
    </row>
    <row r="85" spans="1:3" x14ac:dyDescent="0.3">
      <c r="A85" s="11" t="s">
        <v>128</v>
      </c>
      <c r="B85" s="185">
        <v>44440</v>
      </c>
      <c r="C85" s="194">
        <v>1048.6300000000001</v>
      </c>
    </row>
    <row r="86" spans="1:3" x14ac:dyDescent="0.3">
      <c r="A86" s="11" t="s">
        <v>127</v>
      </c>
      <c r="B86" s="185">
        <v>44466</v>
      </c>
      <c r="C86" s="119">
        <v>413.4</v>
      </c>
    </row>
    <row r="87" spans="1:3" x14ac:dyDescent="0.3">
      <c r="A87" s="11" t="s">
        <v>126</v>
      </c>
      <c r="B87" s="185">
        <v>44472</v>
      </c>
      <c r="C87" s="119">
        <v>502.8</v>
      </c>
    </row>
    <row r="88" spans="1:3" x14ac:dyDescent="0.3">
      <c r="A88" s="11" t="s">
        <v>125</v>
      </c>
      <c r="B88" s="185">
        <v>44480</v>
      </c>
      <c r="C88" s="119">
        <v>542.70000000000005</v>
      </c>
    </row>
    <row r="89" spans="1:3" x14ac:dyDescent="0.3">
      <c r="A89" s="11" t="s">
        <v>124</v>
      </c>
      <c r="B89" s="185">
        <v>44488</v>
      </c>
      <c r="C89" s="119">
        <v>890.87</v>
      </c>
    </row>
    <row r="90" spans="1:3" x14ac:dyDescent="0.3">
      <c r="A90" s="11" t="s">
        <v>67</v>
      </c>
      <c r="B90" s="185">
        <v>44495</v>
      </c>
      <c r="C90" s="119">
        <v>402.99</v>
      </c>
    </row>
    <row r="91" spans="1:3" x14ac:dyDescent="0.3">
      <c r="A91" s="11" t="s">
        <v>123</v>
      </c>
      <c r="B91" s="185">
        <v>44498</v>
      </c>
      <c r="C91" s="119">
        <v>261.05</v>
      </c>
    </row>
    <row r="92" spans="1:3" x14ac:dyDescent="0.3">
      <c r="A92" s="11" t="s">
        <v>122</v>
      </c>
      <c r="B92" s="185">
        <v>44505</v>
      </c>
      <c r="C92" s="119">
        <v>507.11</v>
      </c>
    </row>
    <row r="93" spans="1:3" x14ac:dyDescent="0.3">
      <c r="A93" s="11" t="s">
        <v>121</v>
      </c>
      <c r="B93" s="185">
        <v>44517</v>
      </c>
      <c r="C93" s="119">
        <v>375.86</v>
      </c>
    </row>
    <row r="94" spans="1:3" x14ac:dyDescent="0.3">
      <c r="A94" s="145" t="s">
        <v>378</v>
      </c>
      <c r="B94" s="185">
        <v>44524</v>
      </c>
      <c r="C94" s="119">
        <v>287.98</v>
      </c>
    </row>
    <row r="95" spans="1:3" x14ac:dyDescent="0.3">
      <c r="A95" s="145" t="s">
        <v>379</v>
      </c>
      <c r="B95" s="185">
        <v>44524</v>
      </c>
      <c r="C95" s="119">
        <v>328.9</v>
      </c>
    </row>
    <row r="96" spans="1:3" x14ac:dyDescent="0.3">
      <c r="A96" s="79" t="s">
        <v>201</v>
      </c>
      <c r="B96" s="186">
        <v>44536</v>
      </c>
      <c r="C96" s="119">
        <v>367.24</v>
      </c>
    </row>
    <row r="97" spans="1:4" x14ac:dyDescent="0.3">
      <c r="A97" s="79" t="s">
        <v>83</v>
      </c>
      <c r="B97" s="172">
        <v>44573</v>
      </c>
      <c r="C97" s="119">
        <v>790.54</v>
      </c>
    </row>
    <row r="98" spans="1:4" x14ac:dyDescent="0.3">
      <c r="A98" s="11" t="s">
        <v>233</v>
      </c>
      <c r="B98" s="172">
        <v>44586</v>
      </c>
      <c r="C98" s="119">
        <v>1031.22</v>
      </c>
    </row>
    <row r="99" spans="1:4" x14ac:dyDescent="0.3">
      <c r="A99" s="11" t="s">
        <v>301</v>
      </c>
      <c r="B99" s="206">
        <v>44594</v>
      </c>
      <c r="C99" s="119">
        <v>524.29999999999995</v>
      </c>
    </row>
    <row r="100" spans="1:4" x14ac:dyDescent="0.3">
      <c r="A100" s="11" t="s">
        <v>349</v>
      </c>
      <c r="B100" s="206">
        <v>44601</v>
      </c>
      <c r="C100" s="119">
        <v>355.58</v>
      </c>
    </row>
    <row r="101" spans="1:4" x14ac:dyDescent="0.3">
      <c r="A101" s="11" t="s">
        <v>350</v>
      </c>
      <c r="B101" s="206">
        <v>44606</v>
      </c>
      <c r="C101" s="119">
        <v>439.62</v>
      </c>
    </row>
    <row r="102" spans="1:4" x14ac:dyDescent="0.3">
      <c r="A102" s="11" t="s">
        <v>366</v>
      </c>
      <c r="B102" s="206">
        <v>44614</v>
      </c>
      <c r="C102" s="119">
        <v>300.05</v>
      </c>
    </row>
    <row r="103" spans="1:4" x14ac:dyDescent="0.3">
      <c r="A103" s="11" t="s">
        <v>367</v>
      </c>
      <c r="B103" s="206">
        <v>44620</v>
      </c>
      <c r="C103" s="119">
        <v>566.96</v>
      </c>
    </row>
    <row r="104" spans="1:4" x14ac:dyDescent="0.3">
      <c r="A104" s="72" t="s">
        <v>365</v>
      </c>
      <c r="B104" s="227">
        <v>44630</v>
      </c>
      <c r="C104" s="119">
        <v>671.48</v>
      </c>
    </row>
    <row r="105" spans="1:4" x14ac:dyDescent="0.3">
      <c r="A105" s="83" t="s">
        <v>381</v>
      </c>
      <c r="B105" s="109">
        <v>44630</v>
      </c>
      <c r="C105" s="119">
        <v>439.62</v>
      </c>
      <c r="D105" t="s">
        <v>380</v>
      </c>
    </row>
    <row r="106" spans="1:4" x14ac:dyDescent="0.3">
      <c r="A106" s="83" t="s">
        <v>382</v>
      </c>
      <c r="B106" s="109">
        <v>44651</v>
      </c>
      <c r="C106" s="119">
        <v>443.62</v>
      </c>
    </row>
    <row r="107" spans="1:4" x14ac:dyDescent="0.3">
      <c r="A107" s="83" t="s">
        <v>383</v>
      </c>
      <c r="B107" s="109">
        <v>44652</v>
      </c>
      <c r="C107" s="119">
        <v>764.05</v>
      </c>
    </row>
    <row r="108" spans="1:4" x14ac:dyDescent="0.3">
      <c r="A108" s="83" t="s">
        <v>466</v>
      </c>
      <c r="B108" s="109">
        <v>44683</v>
      </c>
      <c r="C108" s="119">
        <v>1179.68</v>
      </c>
    </row>
    <row r="109" spans="1:4" x14ac:dyDescent="0.3">
      <c r="A109" s="83" t="s">
        <v>534</v>
      </c>
      <c r="B109" s="148">
        <v>44684</v>
      </c>
      <c r="C109" s="119">
        <v>514.65</v>
      </c>
    </row>
    <row r="110" spans="1:4" x14ac:dyDescent="0.3">
      <c r="A110" s="83" t="s">
        <v>535</v>
      </c>
      <c r="B110" s="150">
        <v>44685</v>
      </c>
      <c r="C110" s="121">
        <v>439.62</v>
      </c>
    </row>
    <row r="111" spans="1:4" x14ac:dyDescent="0.3">
      <c r="A111" s="83" t="s">
        <v>536</v>
      </c>
      <c r="B111" s="148">
        <v>44722</v>
      </c>
      <c r="C111" s="119">
        <v>511.91</v>
      </c>
    </row>
    <row r="112" spans="1:4" x14ac:dyDescent="0.3">
      <c r="A112" s="83" t="s">
        <v>537</v>
      </c>
      <c r="B112" s="150">
        <v>44722</v>
      </c>
      <c r="C112" s="121">
        <v>634.37</v>
      </c>
    </row>
    <row r="113" spans="1:3" x14ac:dyDescent="0.3">
      <c r="A113" s="83" t="s">
        <v>538</v>
      </c>
      <c r="B113" s="148">
        <v>44740</v>
      </c>
      <c r="C113" s="119">
        <v>634.37</v>
      </c>
    </row>
    <row r="114" spans="1:3" x14ac:dyDescent="0.3">
      <c r="A114" s="83" t="s">
        <v>539</v>
      </c>
      <c r="B114" s="150">
        <v>44741</v>
      </c>
      <c r="C114" s="121">
        <v>634.37</v>
      </c>
    </row>
    <row r="115" spans="1:3" x14ac:dyDescent="0.3">
      <c r="A115" s="160" t="s">
        <v>547</v>
      </c>
      <c r="B115" s="226">
        <v>44742</v>
      </c>
      <c r="C115" s="121">
        <v>1279.96</v>
      </c>
    </row>
    <row r="116" spans="1:3" x14ac:dyDescent="0.3">
      <c r="A116" s="160" t="s">
        <v>224</v>
      </c>
      <c r="B116" s="226">
        <v>44845</v>
      </c>
      <c r="C116" s="121">
        <v>566.55999999999995</v>
      </c>
    </row>
    <row r="117" spans="1:3" x14ac:dyDescent="0.3">
      <c r="A117" s="160" t="s">
        <v>733</v>
      </c>
      <c r="B117" s="150">
        <v>44851</v>
      </c>
      <c r="C117" s="121">
        <v>390.32</v>
      </c>
    </row>
    <row r="118" spans="1:3" x14ac:dyDescent="0.3">
      <c r="A118" s="169" t="s">
        <v>231</v>
      </c>
      <c r="B118" s="226">
        <v>44852</v>
      </c>
      <c r="C118" s="292">
        <v>461.61</v>
      </c>
    </row>
    <row r="119" spans="1:3" ht="15" thickBot="1" x14ac:dyDescent="0.35">
      <c r="A119" s="145"/>
      <c r="B119" s="181"/>
      <c r="C119" s="117"/>
    </row>
    <row r="120" spans="1:3" ht="15" thickBot="1" x14ac:dyDescent="0.35">
      <c r="A120" s="75"/>
      <c r="B120" s="76" t="s">
        <v>31</v>
      </c>
      <c r="C120" s="77">
        <f>SUM(C71:C119)</f>
        <v>25096.589999999993</v>
      </c>
    </row>
  </sheetData>
  <mergeCells count="2">
    <mergeCell ref="E70:F70"/>
    <mergeCell ref="E8:F8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3"/>
  <sheetViews>
    <sheetView workbookViewId="0">
      <selection activeCell="D9" sqref="D9"/>
    </sheetView>
  </sheetViews>
  <sheetFormatPr defaultColWidth="8.6640625" defaultRowHeight="14.4" x14ac:dyDescent="0.3"/>
  <cols>
    <col min="1" max="1" width="13.6640625" customWidth="1"/>
    <col min="2" max="2" width="13.33203125" customWidth="1"/>
    <col min="3" max="3" width="12.5546875" customWidth="1"/>
    <col min="8" max="8" width="12.33203125" customWidth="1"/>
  </cols>
  <sheetData>
    <row r="1" spans="1:9" x14ac:dyDescent="0.3">
      <c r="A1" s="1" t="s">
        <v>23</v>
      </c>
      <c r="B1" s="66" t="s">
        <v>264</v>
      </c>
    </row>
    <row r="2" spans="1:9" x14ac:dyDescent="0.3">
      <c r="A2" s="1" t="s">
        <v>24</v>
      </c>
      <c r="B2" s="2">
        <v>44347</v>
      </c>
    </row>
    <row r="3" spans="1:9" x14ac:dyDescent="0.3">
      <c r="A3" s="4" t="s">
        <v>25</v>
      </c>
      <c r="B3" s="3">
        <v>3000</v>
      </c>
    </row>
    <row r="4" spans="1:9" x14ac:dyDescent="0.3">
      <c r="A4" s="1" t="s">
        <v>26</v>
      </c>
      <c r="B4" s="1" t="s">
        <v>265</v>
      </c>
    </row>
    <row r="5" spans="1:9" x14ac:dyDescent="0.3">
      <c r="A5" s="4" t="s">
        <v>27</v>
      </c>
      <c r="B5" s="4" t="s">
        <v>263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78" t="s">
        <v>266</v>
      </c>
      <c r="B9" s="184">
        <v>44347</v>
      </c>
      <c r="C9" s="119">
        <v>864.5</v>
      </c>
      <c r="G9" s="8" t="s">
        <v>32</v>
      </c>
      <c r="H9" s="14">
        <f>+B3</f>
        <v>3000</v>
      </c>
    </row>
    <row r="10" spans="1:9" x14ac:dyDescent="0.3">
      <c r="A10" s="79" t="s">
        <v>384</v>
      </c>
      <c r="B10" s="185">
        <v>44524</v>
      </c>
      <c r="C10" s="119">
        <v>534.89</v>
      </c>
      <c r="G10" s="6" t="s">
        <v>33</v>
      </c>
      <c r="H10" s="15">
        <f>+C13</f>
        <v>1399.3899999999999</v>
      </c>
    </row>
    <row r="11" spans="1:9" ht="15" thickBot="1" x14ac:dyDescent="0.35">
      <c r="A11" s="108"/>
      <c r="B11" s="185"/>
      <c r="C11" s="119"/>
      <c r="G11" s="9"/>
      <c r="H11" s="10"/>
    </row>
    <row r="12" spans="1:9" ht="15" thickBot="1" x14ac:dyDescent="0.35">
      <c r="A12" s="108"/>
      <c r="B12" s="185"/>
      <c r="C12" s="119"/>
      <c r="G12" s="16" t="s">
        <v>34</v>
      </c>
      <c r="H12" s="17">
        <f>+H9-H10</f>
        <v>1600.6100000000001</v>
      </c>
    </row>
    <row r="13" spans="1:9" ht="15" thickBot="1" x14ac:dyDescent="0.35">
      <c r="A13" s="75"/>
      <c r="B13" s="76" t="s">
        <v>31</v>
      </c>
      <c r="C13" s="77">
        <f>SUM(C9:C12)</f>
        <v>1399.3899999999999</v>
      </c>
    </row>
  </sheetData>
  <mergeCells count="1">
    <mergeCell ref="G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4"/>
  <sheetViews>
    <sheetView workbookViewId="0">
      <selection activeCell="E5" sqref="E5"/>
    </sheetView>
  </sheetViews>
  <sheetFormatPr defaultRowHeight="14.4" x14ac:dyDescent="0.3"/>
  <cols>
    <col min="1" max="1" width="12.6640625" customWidth="1"/>
    <col min="2" max="2" width="12.88671875" customWidth="1"/>
    <col min="3" max="3" width="14" customWidth="1"/>
    <col min="4" max="4" width="30.109375" customWidth="1"/>
    <col min="7" max="7" width="15" customWidth="1"/>
    <col min="8" max="8" width="13" customWidth="1"/>
  </cols>
  <sheetData>
    <row r="1" spans="1:9" x14ac:dyDescent="0.3">
      <c r="A1" s="174" t="s">
        <v>23</v>
      </c>
      <c r="B1" s="107" t="s">
        <v>519</v>
      </c>
    </row>
    <row r="2" spans="1:9" x14ac:dyDescent="0.3">
      <c r="A2" s="1" t="s">
        <v>24</v>
      </c>
      <c r="B2" s="2">
        <v>44732</v>
      </c>
    </row>
    <row r="3" spans="1:9" x14ac:dyDescent="0.3">
      <c r="A3" s="1" t="s">
        <v>26</v>
      </c>
      <c r="B3" t="s">
        <v>506</v>
      </c>
    </row>
    <row r="4" spans="1:9" x14ac:dyDescent="0.3">
      <c r="A4" s="4" t="s">
        <v>27</v>
      </c>
      <c r="B4" s="4" t="s">
        <v>518</v>
      </c>
    </row>
    <row r="5" spans="1:9" x14ac:dyDescent="0.3">
      <c r="B5" s="1"/>
    </row>
    <row r="6" spans="1:9" x14ac:dyDescent="0.3">
      <c r="B6" s="1"/>
    </row>
    <row r="7" spans="1:9" ht="28.8" x14ac:dyDescent="0.3">
      <c r="A7" s="67" t="s">
        <v>28</v>
      </c>
      <c r="B7" s="68" t="s">
        <v>29</v>
      </c>
      <c r="C7" s="69" t="s">
        <v>30</v>
      </c>
      <c r="D7" s="260"/>
      <c r="E7" s="5"/>
      <c r="F7" s="5"/>
      <c r="G7" s="319" t="s">
        <v>35</v>
      </c>
      <c r="H7" s="319"/>
      <c r="I7" s="5"/>
    </row>
    <row r="8" spans="1:9" x14ac:dyDescent="0.3">
      <c r="A8" s="83" t="s">
        <v>517</v>
      </c>
      <c r="B8" s="191">
        <v>44746</v>
      </c>
      <c r="C8" s="207">
        <v>4000</v>
      </c>
      <c r="D8" s="165" t="s">
        <v>520</v>
      </c>
      <c r="G8" s="165" t="s">
        <v>32</v>
      </c>
      <c r="H8" s="156">
        <v>5000</v>
      </c>
    </row>
    <row r="9" spans="1:9" x14ac:dyDescent="0.3">
      <c r="A9" s="166"/>
      <c r="B9" s="109"/>
      <c r="C9" s="119"/>
      <c r="D9" s="165"/>
      <c r="G9" s="165" t="s">
        <v>33</v>
      </c>
      <c r="H9" s="156">
        <f>+C14</f>
        <v>4000</v>
      </c>
    </row>
    <row r="10" spans="1:9" x14ac:dyDescent="0.3">
      <c r="A10" s="83"/>
      <c r="B10" s="191"/>
      <c r="C10" s="207"/>
      <c r="D10" s="165"/>
      <c r="G10" s="165"/>
      <c r="H10" s="165"/>
    </row>
    <row r="11" spans="1:9" ht="15" thickBot="1" x14ac:dyDescent="0.35">
      <c r="A11" s="166"/>
      <c r="B11" s="109"/>
      <c r="C11" s="119"/>
      <c r="D11" s="165"/>
      <c r="G11" s="250" t="s">
        <v>34</v>
      </c>
      <c r="H11" s="208">
        <f>+H8-H9</f>
        <v>1000</v>
      </c>
    </row>
    <row r="12" spans="1:9" x14ac:dyDescent="0.3">
      <c r="A12" s="166"/>
      <c r="B12" s="109"/>
      <c r="C12" s="119"/>
      <c r="D12" s="165"/>
      <c r="G12" s="110"/>
      <c r="H12" s="111"/>
    </row>
    <row r="13" spans="1:9" x14ac:dyDescent="0.3">
      <c r="A13" s="166"/>
      <c r="B13" s="109"/>
      <c r="C13" s="119"/>
      <c r="D13" s="165"/>
      <c r="G13" s="110"/>
      <c r="H13" s="111"/>
    </row>
    <row r="14" spans="1:9" x14ac:dyDescent="0.3">
      <c r="A14" s="165"/>
      <c r="B14" s="251" t="s">
        <v>31</v>
      </c>
      <c r="C14" s="156">
        <f>SUM(C8:C11)</f>
        <v>4000</v>
      </c>
      <c r="D14" s="165"/>
    </row>
  </sheetData>
  <mergeCells count="1">
    <mergeCell ref="G7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42"/>
  <sheetViews>
    <sheetView workbookViewId="0">
      <selection sqref="A1:B2"/>
    </sheetView>
  </sheetViews>
  <sheetFormatPr defaultColWidth="8.6640625" defaultRowHeight="14.4" x14ac:dyDescent="0.3"/>
  <cols>
    <col min="1" max="2" width="13.44140625" customWidth="1"/>
    <col min="3" max="3" width="15" customWidth="1"/>
    <col min="7" max="7" width="14.6640625" customWidth="1"/>
    <col min="8" max="8" width="15.44140625" customWidth="1"/>
  </cols>
  <sheetData>
    <row r="1" spans="1:9" x14ac:dyDescent="0.3">
      <c r="A1" s="174" t="s">
        <v>23</v>
      </c>
      <c r="B1" s="107" t="s">
        <v>458</v>
      </c>
    </row>
    <row r="2" spans="1:9" x14ac:dyDescent="0.3">
      <c r="A2" s="1" t="s">
        <v>24</v>
      </c>
      <c r="B2" s="2">
        <v>44699</v>
      </c>
    </row>
    <row r="3" spans="1:9" x14ac:dyDescent="0.3">
      <c r="A3" s="4" t="s">
        <v>25</v>
      </c>
      <c r="B3" s="252">
        <v>3126</v>
      </c>
    </row>
    <row r="4" spans="1:9" x14ac:dyDescent="0.3">
      <c r="A4" s="1" t="s">
        <v>26</v>
      </c>
      <c r="B4" t="s">
        <v>442</v>
      </c>
    </row>
    <row r="5" spans="1:9" x14ac:dyDescent="0.3">
      <c r="A5" s="4" t="s">
        <v>27</v>
      </c>
      <c r="B5" s="4" t="s">
        <v>303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9" t="s">
        <v>35</v>
      </c>
      <c r="H8" s="319"/>
      <c r="I8" s="5"/>
    </row>
    <row r="9" spans="1:9" x14ac:dyDescent="0.3">
      <c r="A9" s="83">
        <v>206</v>
      </c>
      <c r="B9" s="191">
        <v>44699</v>
      </c>
      <c r="C9" s="207">
        <v>586.36</v>
      </c>
      <c r="G9" s="165" t="s">
        <v>32</v>
      </c>
      <c r="H9" s="156">
        <v>3126</v>
      </c>
    </row>
    <row r="10" spans="1:9" x14ac:dyDescent="0.3">
      <c r="A10" s="166" t="s">
        <v>459</v>
      </c>
      <c r="B10" s="109">
        <v>44699</v>
      </c>
      <c r="C10" s="119">
        <v>136.36000000000001</v>
      </c>
      <c r="G10" s="165" t="s">
        <v>33</v>
      </c>
      <c r="H10" s="156">
        <f>+C19</f>
        <v>722.72</v>
      </c>
    </row>
    <row r="11" spans="1:9" x14ac:dyDescent="0.3">
      <c r="A11" s="83"/>
      <c r="B11" s="191"/>
      <c r="C11" s="207"/>
      <c r="G11" s="165"/>
      <c r="H11" s="165"/>
    </row>
    <row r="12" spans="1:9" ht="15" thickBot="1" x14ac:dyDescent="0.35">
      <c r="A12" s="166"/>
      <c r="B12" s="109"/>
      <c r="C12" s="119"/>
      <c r="G12" s="250" t="s">
        <v>34</v>
      </c>
      <c r="H12" s="208">
        <f>+H9-H10</f>
        <v>2403.2799999999997</v>
      </c>
    </row>
    <row r="13" spans="1:9" x14ac:dyDescent="0.3">
      <c r="A13" s="166"/>
      <c r="B13" s="109"/>
      <c r="C13" s="119"/>
      <c r="G13" s="110"/>
      <c r="H13" s="111"/>
    </row>
    <row r="14" spans="1:9" x14ac:dyDescent="0.3">
      <c r="A14" s="166"/>
      <c r="B14" s="109"/>
      <c r="C14" s="119"/>
      <c r="G14" s="110"/>
      <c r="H14" s="111"/>
    </row>
    <row r="15" spans="1:9" x14ac:dyDescent="0.3">
      <c r="A15" s="166"/>
      <c r="B15" s="109"/>
      <c r="C15" s="119"/>
      <c r="G15" s="110"/>
      <c r="H15" s="111"/>
    </row>
    <row r="16" spans="1:9" x14ac:dyDescent="0.3">
      <c r="A16" s="166"/>
      <c r="B16" s="109"/>
      <c r="C16" s="119"/>
      <c r="G16" s="110"/>
      <c r="H16" s="111"/>
    </row>
    <row r="17" spans="1:8" x14ac:dyDescent="0.3">
      <c r="A17" s="166"/>
      <c r="B17" s="109"/>
      <c r="C17" s="119"/>
      <c r="G17" s="110"/>
      <c r="H17" s="111"/>
    </row>
    <row r="18" spans="1:8" x14ac:dyDescent="0.3">
      <c r="A18" s="166"/>
      <c r="B18" s="109"/>
      <c r="C18" s="119"/>
      <c r="G18" s="110"/>
      <c r="H18" s="111"/>
    </row>
    <row r="19" spans="1:8" x14ac:dyDescent="0.3">
      <c r="A19" s="165"/>
      <c r="B19" s="251" t="s">
        <v>31</v>
      </c>
      <c r="C19" s="156">
        <f>SUM(C9:C12)</f>
        <v>722.72</v>
      </c>
    </row>
    <row r="27" spans="1:8" ht="25.8" x14ac:dyDescent="0.5">
      <c r="G27" s="229" t="s">
        <v>389</v>
      </c>
    </row>
    <row r="28" spans="1:8" x14ac:dyDescent="0.3">
      <c r="A28" s="1" t="s">
        <v>23</v>
      </c>
      <c r="B28" s="66" t="s">
        <v>304</v>
      </c>
    </row>
    <row r="29" spans="1:8" x14ac:dyDescent="0.3">
      <c r="A29" s="1" t="s">
        <v>24</v>
      </c>
      <c r="B29" s="2">
        <v>44347</v>
      </c>
    </row>
    <row r="30" spans="1:8" x14ac:dyDescent="0.3">
      <c r="A30" s="4" t="s">
        <v>25</v>
      </c>
      <c r="B30" s="3">
        <v>5000</v>
      </c>
    </row>
    <row r="31" spans="1:8" x14ac:dyDescent="0.3">
      <c r="A31" s="1" t="s">
        <v>26</v>
      </c>
      <c r="B31" s="1" t="s">
        <v>114</v>
      </c>
    </row>
    <row r="32" spans="1:8" x14ac:dyDescent="0.3">
      <c r="A32" s="4" t="s">
        <v>27</v>
      </c>
      <c r="B32" s="4" t="s">
        <v>303</v>
      </c>
    </row>
    <row r="33" spans="1:9" x14ac:dyDescent="0.3">
      <c r="B33" s="1"/>
    </row>
    <row r="34" spans="1:9" x14ac:dyDescent="0.3">
      <c r="B34" s="1"/>
    </row>
    <row r="35" spans="1:9" ht="28.8" x14ac:dyDescent="0.3">
      <c r="A35" s="67" t="s">
        <v>28</v>
      </c>
      <c r="B35" s="68" t="s">
        <v>29</v>
      </c>
      <c r="C35" s="69" t="s">
        <v>30</v>
      </c>
      <c r="D35" s="5"/>
      <c r="E35" s="5"/>
      <c r="F35" s="5"/>
      <c r="G35" s="317" t="s">
        <v>35</v>
      </c>
      <c r="H35" s="318"/>
      <c r="I35" s="5"/>
    </row>
    <row r="36" spans="1:9" x14ac:dyDescent="0.3">
      <c r="A36" s="83" t="s">
        <v>305</v>
      </c>
      <c r="B36" s="191">
        <v>44347</v>
      </c>
      <c r="C36" s="207">
        <v>76.38</v>
      </c>
      <c r="G36" s="8" t="s">
        <v>32</v>
      </c>
      <c r="H36" s="14">
        <f>+B30</f>
        <v>5000</v>
      </c>
    </row>
    <row r="37" spans="1:9" x14ac:dyDescent="0.3">
      <c r="A37" s="166" t="s">
        <v>346</v>
      </c>
      <c r="B37" s="109">
        <v>44594</v>
      </c>
      <c r="C37" s="119">
        <v>751.82</v>
      </c>
      <c r="G37" s="6" t="s">
        <v>33</v>
      </c>
      <c r="H37" s="15">
        <f>+C42</f>
        <v>2122.75</v>
      </c>
    </row>
    <row r="38" spans="1:9" x14ac:dyDescent="0.3">
      <c r="A38" s="83" t="s">
        <v>347</v>
      </c>
      <c r="B38" s="191">
        <v>44613</v>
      </c>
      <c r="C38" s="207">
        <v>953.64</v>
      </c>
      <c r="G38" s="9"/>
      <c r="H38" s="10"/>
    </row>
    <row r="39" spans="1:9" x14ac:dyDescent="0.3">
      <c r="A39" s="83" t="s">
        <v>455</v>
      </c>
      <c r="B39" s="191">
        <v>44630</v>
      </c>
      <c r="C39" s="207">
        <v>340.91</v>
      </c>
      <c r="G39" s="222"/>
      <c r="H39" s="223"/>
    </row>
    <row r="40" spans="1:9" ht="15" thickBot="1" x14ac:dyDescent="0.35">
      <c r="A40" s="83"/>
      <c r="B40" s="191"/>
      <c r="C40" s="207"/>
      <c r="G40" s="222"/>
      <c r="H40" s="223"/>
    </row>
    <row r="41" spans="1:9" ht="15" thickBot="1" x14ac:dyDescent="0.35">
      <c r="A41" s="166"/>
      <c r="B41" s="109"/>
      <c r="C41" s="119"/>
      <c r="G41" s="16" t="s">
        <v>34</v>
      </c>
      <c r="H41" s="17">
        <f>+H36-H37</f>
        <v>2877.25</v>
      </c>
    </row>
    <row r="42" spans="1:9" ht="15" thickBot="1" x14ac:dyDescent="0.35">
      <c r="A42" s="44"/>
      <c r="B42" s="45" t="s">
        <v>31</v>
      </c>
      <c r="C42" s="53">
        <f>SUM(C36:C41)</f>
        <v>2122.75</v>
      </c>
    </row>
  </sheetData>
  <mergeCells count="2">
    <mergeCell ref="G35:H35"/>
    <mergeCell ref="G8:H8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68"/>
  <sheetViews>
    <sheetView topLeftCell="A47" workbookViewId="0">
      <selection activeCell="A62" sqref="A62"/>
    </sheetView>
  </sheetViews>
  <sheetFormatPr defaultColWidth="8.6640625" defaultRowHeight="14.4" x14ac:dyDescent="0.3"/>
  <cols>
    <col min="1" max="1" width="13" customWidth="1"/>
    <col min="2" max="2" width="16.6640625" customWidth="1"/>
    <col min="3" max="3" width="18" customWidth="1"/>
    <col min="7" max="7" width="14" customWidth="1"/>
    <col min="8" max="8" width="12" customWidth="1"/>
  </cols>
  <sheetData>
    <row r="1" spans="1:9" x14ac:dyDescent="0.3">
      <c r="A1" s="1" t="s">
        <v>23</v>
      </c>
      <c r="B1" s="66" t="s">
        <v>68</v>
      </c>
    </row>
    <row r="2" spans="1:9" x14ac:dyDescent="0.3">
      <c r="A2" s="1" t="s">
        <v>24</v>
      </c>
      <c r="B2" s="2">
        <v>44204</v>
      </c>
    </row>
    <row r="3" spans="1:9" x14ac:dyDescent="0.3">
      <c r="A3" s="4" t="s">
        <v>25</v>
      </c>
      <c r="B3" s="3">
        <v>30000</v>
      </c>
    </row>
    <row r="4" spans="1:9" x14ac:dyDescent="0.3">
      <c r="A4" s="1" t="s">
        <v>26</v>
      </c>
      <c r="B4" s="1" t="s">
        <v>69</v>
      </c>
    </row>
    <row r="5" spans="1:9" x14ac:dyDescent="0.3">
      <c r="A5" s="4" t="s">
        <v>27</v>
      </c>
      <c r="B5" s="4" t="s">
        <v>79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83">
        <v>4</v>
      </c>
      <c r="B9" s="148">
        <v>44204</v>
      </c>
      <c r="C9" s="149">
        <v>284.55</v>
      </c>
      <c r="G9" s="8" t="s">
        <v>32</v>
      </c>
      <c r="H9" s="14">
        <f>+B3</f>
        <v>30000</v>
      </c>
    </row>
    <row r="10" spans="1:9" x14ac:dyDescent="0.3">
      <c r="A10" s="83">
        <v>10</v>
      </c>
      <c r="B10" s="150">
        <v>44209</v>
      </c>
      <c r="C10" s="151">
        <v>431.31</v>
      </c>
      <c r="G10" s="6" t="s">
        <v>33</v>
      </c>
      <c r="H10" s="15">
        <f>+C67</f>
        <v>29058.000000000004</v>
      </c>
    </row>
    <row r="11" spans="1:9" ht="15" thickBot="1" x14ac:dyDescent="0.35">
      <c r="A11" s="83">
        <v>13</v>
      </c>
      <c r="B11" s="148">
        <v>44211</v>
      </c>
      <c r="C11" s="149">
        <v>345.4</v>
      </c>
      <c r="G11" s="9"/>
      <c r="H11" s="10"/>
    </row>
    <row r="12" spans="1:9" ht="15" thickBot="1" x14ac:dyDescent="0.35">
      <c r="A12" s="83">
        <v>17</v>
      </c>
      <c r="B12" s="150">
        <v>44216</v>
      </c>
      <c r="C12" s="151">
        <v>36.19</v>
      </c>
      <c r="G12" s="16" t="s">
        <v>34</v>
      </c>
      <c r="H12" s="17">
        <f>+H9-H10</f>
        <v>941.99999999999636</v>
      </c>
    </row>
    <row r="13" spans="1:9" x14ac:dyDescent="0.3">
      <c r="A13" s="83">
        <v>27</v>
      </c>
      <c r="B13" s="148">
        <v>44225</v>
      </c>
      <c r="C13" s="149">
        <v>98.9</v>
      </c>
    </row>
    <row r="14" spans="1:9" x14ac:dyDescent="0.3">
      <c r="A14" s="83">
        <v>34</v>
      </c>
      <c r="B14" s="150">
        <v>44232</v>
      </c>
      <c r="C14" s="151">
        <v>145.88</v>
      </c>
    </row>
    <row r="15" spans="1:9" x14ac:dyDescent="0.3">
      <c r="A15" s="83">
        <v>41</v>
      </c>
      <c r="B15" s="148">
        <v>44235</v>
      </c>
      <c r="C15" s="149">
        <v>207.1</v>
      </c>
    </row>
    <row r="16" spans="1:9" x14ac:dyDescent="0.3">
      <c r="A16" s="83">
        <v>44</v>
      </c>
      <c r="B16" s="150">
        <v>44237</v>
      </c>
      <c r="C16" s="151">
        <v>119.15</v>
      </c>
    </row>
    <row r="17" spans="1:3" x14ac:dyDescent="0.3">
      <c r="A17" s="83">
        <v>48</v>
      </c>
      <c r="B17" s="148">
        <v>44242</v>
      </c>
      <c r="C17" s="149">
        <v>88.86</v>
      </c>
    </row>
    <row r="18" spans="1:3" x14ac:dyDescent="0.3">
      <c r="A18" s="83">
        <v>107</v>
      </c>
      <c r="B18" s="150">
        <v>44295</v>
      </c>
      <c r="C18" s="151">
        <v>45.78</v>
      </c>
    </row>
    <row r="19" spans="1:3" x14ac:dyDescent="0.3">
      <c r="A19" s="83">
        <v>108</v>
      </c>
      <c r="B19" s="148">
        <v>44295</v>
      </c>
      <c r="C19" s="149">
        <v>77.400000000000006</v>
      </c>
    </row>
    <row r="20" spans="1:3" x14ac:dyDescent="0.3">
      <c r="A20" s="83">
        <v>109</v>
      </c>
      <c r="B20" s="150">
        <v>44295</v>
      </c>
      <c r="C20" s="151">
        <v>83.66</v>
      </c>
    </row>
    <row r="21" spans="1:3" x14ac:dyDescent="0.3">
      <c r="A21" s="83">
        <v>110</v>
      </c>
      <c r="B21" s="148">
        <v>44295</v>
      </c>
      <c r="C21" s="149">
        <v>217.63</v>
      </c>
    </row>
    <row r="22" spans="1:3" x14ac:dyDescent="0.3">
      <c r="A22" s="83">
        <v>205</v>
      </c>
      <c r="B22" s="150">
        <v>44347</v>
      </c>
      <c r="C22" s="151">
        <v>846.95</v>
      </c>
    </row>
    <row r="23" spans="1:3" x14ac:dyDescent="0.3">
      <c r="A23" s="83">
        <v>218</v>
      </c>
      <c r="B23" s="148">
        <v>44377</v>
      </c>
      <c r="C23" s="149">
        <v>172.53</v>
      </c>
    </row>
    <row r="24" spans="1:3" x14ac:dyDescent="0.3">
      <c r="A24" s="83">
        <v>228</v>
      </c>
      <c r="B24" s="150">
        <v>44377</v>
      </c>
      <c r="C24" s="151">
        <v>1293.8900000000001</v>
      </c>
    </row>
    <row r="25" spans="1:3" x14ac:dyDescent="0.3">
      <c r="A25" s="83">
        <v>285</v>
      </c>
      <c r="B25" s="148">
        <v>44466</v>
      </c>
      <c r="C25" s="149">
        <v>1528.5</v>
      </c>
    </row>
    <row r="26" spans="1:3" x14ac:dyDescent="0.3">
      <c r="A26" s="83">
        <v>339</v>
      </c>
      <c r="B26" s="150">
        <v>44517</v>
      </c>
      <c r="C26" s="151">
        <v>1269.78</v>
      </c>
    </row>
    <row r="27" spans="1:3" x14ac:dyDescent="0.3">
      <c r="A27" s="83">
        <v>365</v>
      </c>
      <c r="B27" s="150">
        <v>44524</v>
      </c>
      <c r="C27" s="151">
        <v>1503.33</v>
      </c>
    </row>
    <row r="28" spans="1:3" x14ac:dyDescent="0.3">
      <c r="A28" s="83">
        <v>367</v>
      </c>
      <c r="B28" s="150">
        <v>44524</v>
      </c>
      <c r="C28" s="151">
        <v>639.48</v>
      </c>
    </row>
    <row r="29" spans="1:3" x14ac:dyDescent="0.3">
      <c r="A29" s="83">
        <v>368</v>
      </c>
      <c r="B29" s="150">
        <v>44524</v>
      </c>
      <c r="C29" s="151">
        <v>1528.32</v>
      </c>
    </row>
    <row r="30" spans="1:3" x14ac:dyDescent="0.3">
      <c r="A30" s="83">
        <v>434</v>
      </c>
      <c r="B30" s="150">
        <v>44547</v>
      </c>
      <c r="C30" s="151">
        <v>2433.6999999999998</v>
      </c>
    </row>
    <row r="31" spans="1:3" x14ac:dyDescent="0.3">
      <c r="A31" s="83">
        <v>446</v>
      </c>
      <c r="B31" s="150">
        <v>44547</v>
      </c>
      <c r="C31" s="151">
        <v>222.56</v>
      </c>
    </row>
    <row r="32" spans="1:3" x14ac:dyDescent="0.3">
      <c r="A32" s="83">
        <v>18</v>
      </c>
      <c r="B32" s="150">
        <v>44585</v>
      </c>
      <c r="C32" s="151">
        <v>645.12</v>
      </c>
    </row>
    <row r="33" spans="1:7" x14ac:dyDescent="0.3">
      <c r="A33" s="83">
        <v>19</v>
      </c>
      <c r="B33" s="150">
        <v>44585</v>
      </c>
      <c r="C33" s="151">
        <v>590.96</v>
      </c>
    </row>
    <row r="34" spans="1:7" x14ac:dyDescent="0.3">
      <c r="A34" s="83">
        <v>51</v>
      </c>
      <c r="B34" s="150">
        <v>44594</v>
      </c>
      <c r="C34" s="151">
        <v>1033.98</v>
      </c>
    </row>
    <row r="35" spans="1:7" x14ac:dyDescent="0.3">
      <c r="A35" s="83" t="s">
        <v>359</v>
      </c>
      <c r="B35" s="109">
        <v>44630</v>
      </c>
      <c r="C35" s="151">
        <v>241.5</v>
      </c>
      <c r="D35" t="s">
        <v>318</v>
      </c>
      <c r="G35" s="151"/>
    </row>
    <row r="36" spans="1:7" x14ac:dyDescent="0.3">
      <c r="A36" s="83">
        <v>108</v>
      </c>
      <c r="B36" s="109">
        <v>44630</v>
      </c>
      <c r="C36" s="151">
        <v>956.18</v>
      </c>
      <c r="G36" s="151"/>
    </row>
    <row r="37" spans="1:7" x14ac:dyDescent="0.3">
      <c r="A37" s="83" t="s">
        <v>370</v>
      </c>
      <c r="B37" s="109">
        <v>44645</v>
      </c>
      <c r="C37" s="151">
        <v>70.489999999999995</v>
      </c>
      <c r="D37" t="s">
        <v>318</v>
      </c>
      <c r="G37" s="151"/>
    </row>
    <row r="38" spans="1:7" x14ac:dyDescent="0.3">
      <c r="A38" s="83" t="s">
        <v>371</v>
      </c>
      <c r="B38" s="109">
        <v>44652</v>
      </c>
      <c r="C38" s="151">
        <v>73.260000000000005</v>
      </c>
      <c r="D38" t="s">
        <v>318</v>
      </c>
      <c r="G38" s="151"/>
    </row>
    <row r="39" spans="1:7" x14ac:dyDescent="0.3">
      <c r="A39" s="83" t="s">
        <v>385</v>
      </c>
      <c r="B39" s="109">
        <v>44680</v>
      </c>
      <c r="C39" s="151">
        <v>139.31</v>
      </c>
      <c r="D39" t="s">
        <v>318</v>
      </c>
      <c r="G39" s="151"/>
    </row>
    <row r="40" spans="1:7" x14ac:dyDescent="0.3">
      <c r="A40" s="83" t="s">
        <v>392</v>
      </c>
      <c r="B40" s="109">
        <v>44683</v>
      </c>
      <c r="C40" s="151">
        <v>711.82</v>
      </c>
      <c r="D40" t="s">
        <v>319</v>
      </c>
      <c r="G40" s="151"/>
    </row>
    <row r="41" spans="1:7" x14ac:dyDescent="0.3">
      <c r="A41" s="83" t="s">
        <v>403</v>
      </c>
      <c r="B41" s="109">
        <v>44686</v>
      </c>
      <c r="C41" s="151">
        <v>277.89999999999998</v>
      </c>
      <c r="D41" t="s">
        <v>318</v>
      </c>
      <c r="G41" s="151"/>
    </row>
    <row r="42" spans="1:7" x14ac:dyDescent="0.3">
      <c r="A42" s="83" t="s">
        <v>404</v>
      </c>
      <c r="B42" s="109">
        <v>44694</v>
      </c>
      <c r="C42" s="151">
        <v>91.61</v>
      </c>
      <c r="D42" t="s">
        <v>318</v>
      </c>
      <c r="G42" s="151"/>
    </row>
    <row r="43" spans="1:7" x14ac:dyDescent="0.3">
      <c r="A43" s="83" t="s">
        <v>615</v>
      </c>
      <c r="B43" s="109">
        <v>44700</v>
      </c>
      <c r="C43" s="151">
        <v>77.95</v>
      </c>
      <c r="D43" t="s">
        <v>318</v>
      </c>
      <c r="G43" s="151"/>
    </row>
    <row r="44" spans="1:7" x14ac:dyDescent="0.3">
      <c r="A44" s="83" t="s">
        <v>465</v>
      </c>
      <c r="B44" s="109">
        <v>44711</v>
      </c>
      <c r="C44" s="151">
        <v>1919.92</v>
      </c>
      <c r="D44" t="s">
        <v>319</v>
      </c>
      <c r="G44" s="151"/>
    </row>
    <row r="45" spans="1:7" x14ac:dyDescent="0.3">
      <c r="A45" s="83" t="s">
        <v>616</v>
      </c>
      <c r="B45" s="109">
        <v>44721</v>
      </c>
      <c r="C45" s="151">
        <v>95.31</v>
      </c>
      <c r="D45" t="s">
        <v>318</v>
      </c>
    </row>
    <row r="46" spans="1:7" x14ac:dyDescent="0.3">
      <c r="A46" s="83" t="s">
        <v>619</v>
      </c>
      <c r="B46" s="109">
        <v>44722</v>
      </c>
      <c r="C46" s="151">
        <v>1446.56</v>
      </c>
      <c r="D46" t="s">
        <v>319</v>
      </c>
    </row>
    <row r="47" spans="1:7" x14ac:dyDescent="0.3">
      <c r="A47" s="83" t="s">
        <v>617</v>
      </c>
      <c r="B47" s="109">
        <v>44729</v>
      </c>
      <c r="C47" s="151">
        <v>617.6</v>
      </c>
      <c r="D47" t="s">
        <v>318</v>
      </c>
    </row>
    <row r="48" spans="1:7" x14ac:dyDescent="0.3">
      <c r="A48" s="83" t="s">
        <v>618</v>
      </c>
      <c r="B48" s="109">
        <v>44775</v>
      </c>
      <c r="C48" s="151">
        <v>76.349999999999994</v>
      </c>
      <c r="D48" t="s">
        <v>318</v>
      </c>
    </row>
    <row r="49" spans="1:4" x14ac:dyDescent="0.3">
      <c r="A49" s="83" t="s">
        <v>582</v>
      </c>
      <c r="B49" s="109">
        <v>44750</v>
      </c>
      <c r="C49" s="151">
        <v>585.54</v>
      </c>
      <c r="D49" t="s">
        <v>319</v>
      </c>
    </row>
    <row r="50" spans="1:4" x14ac:dyDescent="0.3">
      <c r="A50" s="83" t="s">
        <v>581</v>
      </c>
      <c r="B50" s="109">
        <v>44750</v>
      </c>
      <c r="C50" s="151">
        <v>262.67</v>
      </c>
      <c r="D50" t="s">
        <v>319</v>
      </c>
    </row>
    <row r="51" spans="1:4" x14ac:dyDescent="0.3">
      <c r="A51" s="83" t="s">
        <v>650</v>
      </c>
      <c r="B51" s="109">
        <v>44824</v>
      </c>
      <c r="C51" s="151">
        <v>2186.13</v>
      </c>
      <c r="D51" t="s">
        <v>319</v>
      </c>
    </row>
    <row r="52" spans="1:4" x14ac:dyDescent="0.3">
      <c r="A52" s="83" t="s">
        <v>653</v>
      </c>
      <c r="B52" s="109">
        <v>44820</v>
      </c>
      <c r="C52" s="151">
        <v>502.21</v>
      </c>
      <c r="D52" t="s">
        <v>318</v>
      </c>
    </row>
    <row r="53" spans="1:4" x14ac:dyDescent="0.3">
      <c r="A53" s="83" t="s">
        <v>331</v>
      </c>
      <c r="B53" s="109">
        <v>44824</v>
      </c>
      <c r="C53" s="151">
        <v>446.61</v>
      </c>
      <c r="D53" t="s">
        <v>318</v>
      </c>
    </row>
    <row r="54" spans="1:4" x14ac:dyDescent="0.3">
      <c r="A54" s="83" t="s">
        <v>661</v>
      </c>
      <c r="B54" s="109">
        <v>44827</v>
      </c>
      <c r="C54" s="151">
        <v>226.46</v>
      </c>
      <c r="D54" t="s">
        <v>318</v>
      </c>
    </row>
    <row r="55" spans="1:4" x14ac:dyDescent="0.3">
      <c r="A55" s="83" t="s">
        <v>662</v>
      </c>
      <c r="B55" s="109">
        <v>44833</v>
      </c>
      <c r="C55" s="151">
        <v>45.11</v>
      </c>
      <c r="D55" t="s">
        <v>318</v>
      </c>
    </row>
    <row r="56" spans="1:4" x14ac:dyDescent="0.3">
      <c r="A56" s="83" t="s">
        <v>679</v>
      </c>
      <c r="B56" s="109">
        <v>44847</v>
      </c>
      <c r="C56" s="151">
        <v>548.20000000000005</v>
      </c>
      <c r="D56" t="s">
        <v>318</v>
      </c>
    </row>
    <row r="57" spans="1:4" x14ac:dyDescent="0.3">
      <c r="A57" s="83" t="s">
        <v>760</v>
      </c>
      <c r="B57" s="109">
        <v>44868</v>
      </c>
      <c r="C57" s="151">
        <v>141.61000000000001</v>
      </c>
      <c r="D57" t="s">
        <v>318</v>
      </c>
    </row>
    <row r="58" spans="1:4" x14ac:dyDescent="0.3">
      <c r="A58" s="83" t="s">
        <v>736</v>
      </c>
      <c r="B58" s="109">
        <v>44879</v>
      </c>
      <c r="C58" s="151">
        <v>678.51</v>
      </c>
      <c r="D58" t="s">
        <v>319</v>
      </c>
    </row>
    <row r="59" spans="1:4" x14ac:dyDescent="0.3">
      <c r="A59" s="83" t="s">
        <v>737</v>
      </c>
      <c r="B59" s="109">
        <v>44879</v>
      </c>
      <c r="C59" s="151">
        <v>184.37</v>
      </c>
      <c r="D59" t="s">
        <v>319</v>
      </c>
    </row>
    <row r="60" spans="1:4" x14ac:dyDescent="0.3">
      <c r="A60" s="83" t="s">
        <v>761</v>
      </c>
      <c r="B60" s="109">
        <v>44883</v>
      </c>
      <c r="C60" s="151">
        <v>457.5</v>
      </c>
      <c r="D60" t="s">
        <v>318</v>
      </c>
    </row>
    <row r="61" spans="1:4" x14ac:dyDescent="0.3">
      <c r="A61" s="83" t="s">
        <v>762</v>
      </c>
      <c r="B61" s="109">
        <v>44890</v>
      </c>
      <c r="C61" s="151">
        <v>106.41</v>
      </c>
      <c r="D61" t="s">
        <v>318</v>
      </c>
    </row>
    <row r="62" spans="1:4" x14ac:dyDescent="0.3">
      <c r="A62" s="83"/>
      <c r="B62" s="109"/>
      <c r="C62" s="151"/>
    </row>
    <row r="63" spans="1:4" x14ac:dyDescent="0.3">
      <c r="A63" s="83"/>
      <c r="B63" s="109"/>
      <c r="C63" s="151"/>
    </row>
    <row r="64" spans="1:4" x14ac:dyDescent="0.3">
      <c r="A64" s="83"/>
      <c r="B64" s="109"/>
      <c r="C64" s="151"/>
    </row>
    <row r="65" spans="1:3" x14ac:dyDescent="0.3">
      <c r="A65" s="83"/>
      <c r="B65" s="109"/>
      <c r="C65" s="151"/>
    </row>
    <row r="66" spans="1:3" ht="15" thickBot="1" x14ac:dyDescent="0.35">
      <c r="A66" s="83"/>
      <c r="B66" s="109"/>
      <c r="C66" s="151"/>
    </row>
    <row r="67" spans="1:3" ht="15" thickBot="1" x14ac:dyDescent="0.35">
      <c r="A67" s="75"/>
      <c r="B67" s="76" t="s">
        <v>31</v>
      </c>
      <c r="C67" s="77">
        <f>SUM(C9:C66)</f>
        <v>29058.000000000004</v>
      </c>
    </row>
    <row r="68" spans="1:3" x14ac:dyDescent="0.3">
      <c r="B68" s="1"/>
    </row>
  </sheetData>
  <mergeCells count="1">
    <mergeCell ref="G8:H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143"/>
  <sheetViews>
    <sheetView topLeftCell="A11" workbookViewId="0">
      <selection activeCell="C16" sqref="C16:C24"/>
    </sheetView>
  </sheetViews>
  <sheetFormatPr defaultColWidth="8.6640625" defaultRowHeight="14.4" x14ac:dyDescent="0.3"/>
  <cols>
    <col min="1" max="1" width="13.6640625" customWidth="1"/>
    <col min="2" max="3" width="14.6640625" customWidth="1"/>
    <col min="4" max="4" width="12.88671875" style="114" customWidth="1"/>
    <col min="5" max="5" width="12.33203125" customWidth="1"/>
    <col min="6" max="6" width="16.6640625" customWidth="1"/>
    <col min="7" max="7" width="12.33203125" customWidth="1"/>
    <col min="8" max="8" width="16.5546875" customWidth="1"/>
    <col min="10" max="10" width="12.6640625" bestFit="1" customWidth="1"/>
    <col min="11" max="11" width="10.6640625" bestFit="1" customWidth="1"/>
    <col min="12" max="12" width="9.5546875" customWidth="1"/>
    <col min="13" max="13" width="30.6640625" bestFit="1" customWidth="1"/>
  </cols>
  <sheetData>
    <row r="1" spans="1:7" ht="25.8" x14ac:dyDescent="0.5">
      <c r="A1" s="4" t="s">
        <v>425</v>
      </c>
      <c r="B1" s="239" t="s">
        <v>676</v>
      </c>
      <c r="F1" s="229"/>
    </row>
    <row r="2" spans="1:7" x14ac:dyDescent="0.3">
      <c r="A2" s="237" t="s">
        <v>24</v>
      </c>
      <c r="B2" s="238">
        <v>44845</v>
      </c>
    </row>
    <row r="3" spans="1:7" x14ac:dyDescent="0.3">
      <c r="A3" s="4" t="s">
        <v>25</v>
      </c>
      <c r="B3" s="3">
        <v>14500</v>
      </c>
    </row>
    <row r="4" spans="1:7" x14ac:dyDescent="0.3">
      <c r="A4" s="4" t="s">
        <v>26</v>
      </c>
      <c r="B4" s="3" t="s">
        <v>673</v>
      </c>
    </row>
    <row r="5" spans="1:7" x14ac:dyDescent="0.3">
      <c r="A5" s="4" t="s">
        <v>27</v>
      </c>
      <c r="B5" s="4" t="s">
        <v>85</v>
      </c>
    </row>
    <row r="6" spans="1:7" x14ac:dyDescent="0.3">
      <c r="B6" s="1"/>
    </row>
    <row r="7" spans="1:7" ht="28.8" x14ac:dyDescent="0.3">
      <c r="A7" s="67" t="s">
        <v>28</v>
      </c>
      <c r="B7" s="68" t="s">
        <v>29</v>
      </c>
      <c r="C7" s="69" t="s">
        <v>30</v>
      </c>
      <c r="D7" s="248"/>
      <c r="E7" s="5"/>
      <c r="F7" s="282" t="s">
        <v>35</v>
      </c>
      <c r="G7" s="283"/>
    </row>
    <row r="8" spans="1:7" x14ac:dyDescent="0.3">
      <c r="A8" s="170" t="s">
        <v>220</v>
      </c>
      <c r="B8" s="171">
        <v>44845</v>
      </c>
      <c r="C8" s="119">
        <v>720</v>
      </c>
      <c r="D8" s="114" t="s">
        <v>319</v>
      </c>
      <c r="E8" s="228"/>
      <c r="F8" s="8" t="s">
        <v>32</v>
      </c>
      <c r="G8" s="14">
        <v>14500</v>
      </c>
    </row>
    <row r="9" spans="1:7" x14ac:dyDescent="0.3">
      <c r="A9" s="170" t="s">
        <v>677</v>
      </c>
      <c r="B9" s="171">
        <v>44845</v>
      </c>
      <c r="C9" s="119">
        <v>33</v>
      </c>
      <c r="D9" s="114" t="s">
        <v>318</v>
      </c>
      <c r="E9" s="228"/>
      <c r="F9" s="9" t="s">
        <v>33</v>
      </c>
      <c r="G9" s="74">
        <f>C27</f>
        <v>10448.870000000001</v>
      </c>
    </row>
    <row r="10" spans="1:7" x14ac:dyDescent="0.3">
      <c r="A10" s="170" t="s">
        <v>678</v>
      </c>
      <c r="B10" s="171">
        <v>44847</v>
      </c>
      <c r="C10" s="119">
        <v>83.34</v>
      </c>
      <c r="D10" s="114" t="s">
        <v>318</v>
      </c>
      <c r="E10" s="228"/>
      <c r="F10" s="165"/>
      <c r="G10" s="165"/>
    </row>
    <row r="11" spans="1:7" x14ac:dyDescent="0.3">
      <c r="A11" s="170" t="s">
        <v>754</v>
      </c>
      <c r="B11" s="171">
        <v>44847</v>
      </c>
      <c r="C11" s="119">
        <v>85.16</v>
      </c>
      <c r="D11" s="114" t="s">
        <v>318</v>
      </c>
      <c r="E11" s="228"/>
      <c r="F11" s="165"/>
      <c r="G11" s="167">
        <f>G8-G9</f>
        <v>4051.1299999999992</v>
      </c>
    </row>
    <row r="12" spans="1:7" x14ac:dyDescent="0.3">
      <c r="A12" s="170" t="s">
        <v>755</v>
      </c>
      <c r="B12" s="171">
        <v>44855</v>
      </c>
      <c r="C12" s="119">
        <v>114.7</v>
      </c>
      <c r="D12" s="114" t="s">
        <v>318</v>
      </c>
      <c r="E12" s="228"/>
    </row>
    <row r="13" spans="1:7" x14ac:dyDescent="0.3">
      <c r="A13" s="170" t="s">
        <v>756</v>
      </c>
      <c r="B13" s="171">
        <v>44862</v>
      </c>
      <c r="C13" s="119">
        <v>157.26</v>
      </c>
      <c r="D13" s="114" t="s">
        <v>318</v>
      </c>
      <c r="E13" s="228"/>
    </row>
    <row r="14" spans="1:7" x14ac:dyDescent="0.3">
      <c r="A14" s="170" t="s">
        <v>757</v>
      </c>
      <c r="B14" s="171">
        <v>44875</v>
      </c>
      <c r="C14" s="119">
        <v>126.4</v>
      </c>
      <c r="D14" s="114" t="s">
        <v>318</v>
      </c>
      <c r="E14" s="228"/>
    </row>
    <row r="15" spans="1:7" x14ac:dyDescent="0.3">
      <c r="A15" s="170" t="s">
        <v>738</v>
      </c>
      <c r="B15" s="171">
        <v>44879</v>
      </c>
      <c r="C15" s="119">
        <v>5151.3999999999996</v>
      </c>
      <c r="D15" s="114" t="s">
        <v>319</v>
      </c>
      <c r="E15" s="228"/>
    </row>
    <row r="16" spans="1:7" x14ac:dyDescent="0.3">
      <c r="A16" s="170" t="s">
        <v>758</v>
      </c>
      <c r="B16" s="304">
        <v>44880</v>
      </c>
      <c r="C16" s="119">
        <v>67.31</v>
      </c>
      <c r="D16" s="114" t="s">
        <v>318</v>
      </c>
      <c r="E16" s="228"/>
    </row>
    <row r="17" spans="1:6" x14ac:dyDescent="0.3">
      <c r="A17" s="170" t="s">
        <v>759</v>
      </c>
      <c r="B17" s="304">
        <v>44883</v>
      </c>
      <c r="C17" s="119">
        <v>64.16</v>
      </c>
      <c r="D17" s="114" t="s">
        <v>318</v>
      </c>
      <c r="E17" s="228"/>
    </row>
    <row r="18" spans="1:6" x14ac:dyDescent="0.3">
      <c r="A18" s="170" t="s">
        <v>766</v>
      </c>
      <c r="B18" s="304">
        <v>44895</v>
      </c>
      <c r="C18" s="119">
        <v>1016.36</v>
      </c>
      <c r="D18" s="114" t="s">
        <v>319</v>
      </c>
      <c r="E18" s="228"/>
    </row>
    <row r="19" spans="1:6" x14ac:dyDescent="0.3">
      <c r="A19" s="170" t="s">
        <v>774</v>
      </c>
      <c r="B19" s="304">
        <v>44907</v>
      </c>
      <c r="C19" s="119">
        <v>440.25</v>
      </c>
      <c r="D19" s="114" t="s">
        <v>319</v>
      </c>
      <c r="E19" s="228"/>
    </row>
    <row r="20" spans="1:6" x14ac:dyDescent="0.3">
      <c r="A20" s="170" t="s">
        <v>775</v>
      </c>
      <c r="B20" s="304">
        <v>44907</v>
      </c>
      <c r="C20" s="119">
        <v>1589.63</v>
      </c>
      <c r="D20" s="114" t="s">
        <v>319</v>
      </c>
      <c r="E20" s="228"/>
    </row>
    <row r="21" spans="1:6" x14ac:dyDescent="0.3">
      <c r="A21" s="170" t="s">
        <v>781</v>
      </c>
      <c r="B21" s="304">
        <v>44907</v>
      </c>
      <c r="C21" s="119">
        <v>16.899999999999999</v>
      </c>
      <c r="D21" s="114" t="s">
        <v>319</v>
      </c>
      <c r="E21" s="228"/>
    </row>
    <row r="22" spans="1:6" x14ac:dyDescent="0.3">
      <c r="A22" s="170" t="s">
        <v>782</v>
      </c>
      <c r="B22" s="304">
        <v>44909</v>
      </c>
      <c r="C22" s="119">
        <v>783</v>
      </c>
      <c r="D22" s="114" t="s">
        <v>783</v>
      </c>
      <c r="E22" s="228"/>
    </row>
    <row r="23" spans="1:6" x14ac:dyDescent="0.3">
      <c r="A23" s="170"/>
      <c r="B23" s="304"/>
      <c r="C23" s="119"/>
      <c r="E23" s="228"/>
    </row>
    <row r="24" spans="1:6" x14ac:dyDescent="0.3">
      <c r="A24" s="170"/>
      <c r="B24" s="304"/>
      <c r="C24" s="119"/>
      <c r="E24" s="228"/>
    </row>
    <row r="25" spans="1:6" x14ac:dyDescent="0.3">
      <c r="A25" s="170"/>
      <c r="B25" s="171"/>
      <c r="C25" s="289"/>
      <c r="E25" s="228"/>
    </row>
    <row r="26" spans="1:6" ht="15" thickBot="1" x14ac:dyDescent="0.35">
      <c r="A26" s="72"/>
      <c r="B26" s="73"/>
      <c r="C26" s="74"/>
      <c r="E26" s="228"/>
    </row>
    <row r="27" spans="1:6" ht="15" thickBot="1" x14ac:dyDescent="0.35">
      <c r="A27" s="75"/>
      <c r="B27" s="76" t="s">
        <v>31</v>
      </c>
      <c r="C27" s="77">
        <f>SUM(C8:C26)</f>
        <v>10448.870000000001</v>
      </c>
      <c r="E27" s="228"/>
    </row>
    <row r="28" spans="1:6" x14ac:dyDescent="0.3">
      <c r="E28" s="228"/>
    </row>
    <row r="29" spans="1:6" x14ac:dyDescent="0.3">
      <c r="E29" s="228"/>
    </row>
    <row r="30" spans="1:6" x14ac:dyDescent="0.3">
      <c r="E30" s="228"/>
    </row>
    <row r="31" spans="1:6" x14ac:dyDescent="0.3">
      <c r="A31" s="4" t="s">
        <v>425</v>
      </c>
      <c r="B31" s="239" t="s">
        <v>411</v>
      </c>
      <c r="E31" s="228"/>
    </row>
    <row r="32" spans="1:6" ht="25.8" x14ac:dyDescent="0.5">
      <c r="A32" s="237" t="s">
        <v>24</v>
      </c>
      <c r="B32" s="238">
        <v>44574</v>
      </c>
      <c r="E32" s="228"/>
      <c r="F32" s="229" t="s">
        <v>389</v>
      </c>
    </row>
    <row r="33" spans="1:8" x14ac:dyDescent="0.3">
      <c r="A33" s="4" t="s">
        <v>25</v>
      </c>
      <c r="B33" s="3">
        <v>25000</v>
      </c>
      <c r="E33" s="228"/>
    </row>
    <row r="34" spans="1:8" x14ac:dyDescent="0.3">
      <c r="A34" s="4" t="s">
        <v>26</v>
      </c>
      <c r="B34" s="3" t="s">
        <v>410</v>
      </c>
      <c r="E34" s="228"/>
    </row>
    <row r="35" spans="1:8" x14ac:dyDescent="0.3">
      <c r="A35" s="4" t="s">
        <v>27</v>
      </c>
      <c r="B35" s="4" t="s">
        <v>85</v>
      </c>
      <c r="E35" s="228"/>
    </row>
    <row r="36" spans="1:8" x14ac:dyDescent="0.3">
      <c r="B36" s="1"/>
      <c r="E36" s="228"/>
    </row>
    <row r="37" spans="1:8" ht="28.8" x14ac:dyDescent="0.3">
      <c r="A37" s="67" t="s">
        <v>28</v>
      </c>
      <c r="B37" s="68" t="s">
        <v>29</v>
      </c>
      <c r="C37" s="69" t="s">
        <v>30</v>
      </c>
      <c r="E37" s="228"/>
      <c r="F37" s="320" t="s">
        <v>35</v>
      </c>
      <c r="G37" s="321"/>
    </row>
    <row r="38" spans="1:8" x14ac:dyDescent="0.3">
      <c r="A38" s="179" t="s">
        <v>143</v>
      </c>
      <c r="B38" s="171">
        <v>44586</v>
      </c>
      <c r="C38" s="119">
        <v>372.15</v>
      </c>
      <c r="E38" s="228"/>
      <c r="F38" s="8" t="s">
        <v>32</v>
      </c>
      <c r="G38" s="14">
        <v>25000</v>
      </c>
    </row>
    <row r="39" spans="1:8" x14ac:dyDescent="0.3">
      <c r="A39" s="179" t="s">
        <v>355</v>
      </c>
      <c r="B39" s="171">
        <v>44586</v>
      </c>
      <c r="C39" s="119">
        <v>872.15</v>
      </c>
      <c r="E39" s="228"/>
      <c r="F39" s="9" t="s">
        <v>33</v>
      </c>
      <c r="G39" s="74">
        <f>C65</f>
        <v>28812.759999999995</v>
      </c>
    </row>
    <row r="40" spans="1:8" x14ac:dyDescent="0.3">
      <c r="A40" s="179" t="s">
        <v>356</v>
      </c>
      <c r="B40" s="171">
        <v>44614</v>
      </c>
      <c r="C40" s="119">
        <v>2192.1999999999998</v>
      </c>
      <c r="E40" s="228"/>
      <c r="F40" s="165"/>
      <c r="G40" s="165"/>
    </row>
    <row r="41" spans="1:8" x14ac:dyDescent="0.3">
      <c r="A41" s="179" t="s">
        <v>364</v>
      </c>
      <c r="B41" s="171">
        <v>44630</v>
      </c>
      <c r="C41" s="119">
        <v>1638.64</v>
      </c>
      <c r="E41" s="228"/>
      <c r="F41" s="165"/>
      <c r="G41" s="167">
        <f>G38-G39</f>
        <v>-3812.7599999999948</v>
      </c>
    </row>
    <row r="42" spans="1:8" x14ac:dyDescent="0.3">
      <c r="A42" s="179" t="s">
        <v>106</v>
      </c>
      <c r="B42" s="171">
        <v>44630</v>
      </c>
      <c r="C42" s="119">
        <v>580.47</v>
      </c>
      <c r="E42" s="228"/>
    </row>
    <row r="43" spans="1:8" x14ac:dyDescent="0.3">
      <c r="A43" s="164">
        <v>200</v>
      </c>
      <c r="B43" s="109">
        <v>44697</v>
      </c>
      <c r="C43" s="119">
        <v>2560.65</v>
      </c>
      <c r="E43" s="228"/>
    </row>
    <row r="44" spans="1:8" x14ac:dyDescent="0.3">
      <c r="A44" s="83">
        <v>201</v>
      </c>
      <c r="B44" s="109">
        <v>44697</v>
      </c>
      <c r="C44" s="119">
        <v>1515.05</v>
      </c>
      <c r="E44" s="228"/>
    </row>
    <row r="45" spans="1:8" x14ac:dyDescent="0.3">
      <c r="A45" s="164" t="s">
        <v>464</v>
      </c>
      <c r="B45" s="109">
        <v>44708</v>
      </c>
      <c r="C45" s="119">
        <v>78.47</v>
      </c>
      <c r="E45" s="228"/>
      <c r="F45" s="81"/>
      <c r="G45" s="113"/>
      <c r="H45" s="285"/>
    </row>
    <row r="46" spans="1:8" x14ac:dyDescent="0.3">
      <c r="A46" s="164" t="s">
        <v>467</v>
      </c>
      <c r="B46" s="109">
        <v>44711</v>
      </c>
      <c r="C46" s="119">
        <v>183.56</v>
      </c>
      <c r="E46" s="228"/>
      <c r="F46" s="81"/>
      <c r="G46" s="113"/>
      <c r="H46" s="285"/>
    </row>
    <row r="47" spans="1:8" x14ac:dyDescent="0.3">
      <c r="A47" s="164" t="s">
        <v>491</v>
      </c>
      <c r="B47" s="109">
        <v>44711</v>
      </c>
      <c r="C47" s="119">
        <v>2605.11</v>
      </c>
      <c r="E47" s="228"/>
      <c r="F47" s="81"/>
      <c r="G47" s="113"/>
      <c r="H47" s="285"/>
    </row>
    <row r="48" spans="1:8" x14ac:dyDescent="0.3">
      <c r="A48" s="164" t="s">
        <v>620</v>
      </c>
      <c r="B48" s="109">
        <v>44721</v>
      </c>
      <c r="C48" s="119">
        <v>202.27</v>
      </c>
      <c r="E48" s="228"/>
      <c r="F48" s="81"/>
      <c r="G48" s="113"/>
      <c r="H48" s="285"/>
    </row>
    <row r="49" spans="1:8" x14ac:dyDescent="0.3">
      <c r="A49" s="164" t="s">
        <v>621</v>
      </c>
      <c r="B49" s="109">
        <v>44728</v>
      </c>
      <c r="C49" s="119">
        <v>223.53</v>
      </c>
      <c r="F49" s="81"/>
      <c r="G49" s="113"/>
      <c r="H49" s="285"/>
    </row>
    <row r="50" spans="1:8" x14ac:dyDescent="0.3">
      <c r="A50" s="164" t="s">
        <v>543</v>
      </c>
      <c r="B50" s="109">
        <v>44742</v>
      </c>
      <c r="C50" s="119">
        <v>3214.07</v>
      </c>
      <c r="F50" s="81"/>
      <c r="G50" s="113"/>
      <c r="H50" s="285"/>
    </row>
    <row r="51" spans="1:8" x14ac:dyDescent="0.3">
      <c r="A51" s="166" t="s">
        <v>579</v>
      </c>
      <c r="B51" s="109">
        <v>44742</v>
      </c>
      <c r="C51" s="119">
        <v>481.21</v>
      </c>
      <c r="F51" s="81"/>
      <c r="G51" s="113"/>
      <c r="H51" s="285"/>
    </row>
    <row r="52" spans="1:8" x14ac:dyDescent="0.3">
      <c r="A52" s="166" t="s">
        <v>580</v>
      </c>
      <c r="B52" s="109">
        <v>44750</v>
      </c>
      <c r="C52" s="119">
        <v>2364</v>
      </c>
      <c r="F52" s="81"/>
      <c r="G52" s="113"/>
      <c r="H52" s="285"/>
    </row>
    <row r="53" spans="1:8" x14ac:dyDescent="0.3">
      <c r="A53" s="166" t="s">
        <v>589</v>
      </c>
      <c r="B53" s="109">
        <v>44781</v>
      </c>
      <c r="C53" s="119">
        <v>3144</v>
      </c>
    </row>
    <row r="54" spans="1:8" x14ac:dyDescent="0.3">
      <c r="A54" s="166" t="s">
        <v>590</v>
      </c>
      <c r="B54" s="109">
        <v>44781</v>
      </c>
      <c r="C54" s="119">
        <v>204.01</v>
      </c>
    </row>
    <row r="55" spans="1:8" x14ac:dyDescent="0.3">
      <c r="A55" s="166" t="s">
        <v>637</v>
      </c>
      <c r="B55" s="109">
        <v>44820</v>
      </c>
      <c r="C55" s="119">
        <v>211.12</v>
      </c>
    </row>
    <row r="56" spans="1:8" x14ac:dyDescent="0.3">
      <c r="A56" s="79" t="s">
        <v>651</v>
      </c>
      <c r="B56" s="12">
        <v>44824</v>
      </c>
      <c r="C56" s="74">
        <v>239.69</v>
      </c>
    </row>
    <row r="57" spans="1:8" x14ac:dyDescent="0.3">
      <c r="A57" s="79" t="s">
        <v>652</v>
      </c>
      <c r="B57" s="12">
        <v>44826</v>
      </c>
      <c r="C57" s="74">
        <v>226.17</v>
      </c>
    </row>
    <row r="58" spans="1:8" x14ac:dyDescent="0.3">
      <c r="A58" s="79" t="s">
        <v>332</v>
      </c>
      <c r="B58" s="12">
        <v>44833</v>
      </c>
      <c r="C58" s="74">
        <v>270.99</v>
      </c>
    </row>
    <row r="59" spans="1:8" x14ac:dyDescent="0.3">
      <c r="A59" s="79" t="s">
        <v>666</v>
      </c>
      <c r="B59" s="12">
        <v>44833</v>
      </c>
      <c r="C59" s="74">
        <v>664.33</v>
      </c>
    </row>
    <row r="60" spans="1:8" ht="25.8" x14ac:dyDescent="0.5">
      <c r="A60" s="108" t="s">
        <v>668</v>
      </c>
      <c r="B60" s="12">
        <v>44833</v>
      </c>
      <c r="C60" s="74">
        <v>4768.92</v>
      </c>
      <c r="F60" s="229"/>
    </row>
    <row r="61" spans="1:8" x14ac:dyDescent="0.3">
      <c r="A61" s="11"/>
      <c r="B61" s="12"/>
      <c r="C61" s="74"/>
    </row>
    <row r="62" spans="1:8" x14ac:dyDescent="0.3">
      <c r="A62" s="11"/>
      <c r="B62" s="12"/>
      <c r="C62" s="74"/>
    </row>
    <row r="63" spans="1:8" x14ac:dyDescent="0.3">
      <c r="A63" s="179"/>
      <c r="B63" s="171"/>
      <c r="C63" s="74"/>
      <c r="E63" s="228"/>
    </row>
    <row r="64" spans="1:8" ht="15" thickBot="1" x14ac:dyDescent="0.35">
      <c r="A64" s="72"/>
      <c r="B64" s="73"/>
      <c r="C64" s="74"/>
      <c r="E64" s="228"/>
    </row>
    <row r="65" spans="1:8" ht="15" thickBot="1" x14ac:dyDescent="0.35">
      <c r="A65" s="75"/>
      <c r="B65" s="76" t="s">
        <v>31</v>
      </c>
      <c r="C65" s="77">
        <f>SUM(C38:C64)</f>
        <v>28812.759999999995</v>
      </c>
      <c r="E65" s="228"/>
    </row>
    <row r="66" spans="1:8" x14ac:dyDescent="0.3">
      <c r="E66" s="228"/>
    </row>
    <row r="67" spans="1:8" x14ac:dyDescent="0.3">
      <c r="E67" s="228"/>
    </row>
    <row r="68" spans="1:8" x14ac:dyDescent="0.3">
      <c r="E68" s="228"/>
    </row>
    <row r="69" spans="1:8" x14ac:dyDescent="0.3">
      <c r="E69" s="228"/>
    </row>
    <row r="70" spans="1:8" x14ac:dyDescent="0.3">
      <c r="A70" s="1"/>
      <c r="B70" s="66" t="s">
        <v>56</v>
      </c>
      <c r="E70" s="228"/>
    </row>
    <row r="71" spans="1:8" ht="25.8" x14ac:dyDescent="0.5">
      <c r="A71" s="1" t="s">
        <v>24</v>
      </c>
      <c r="B71" s="2">
        <v>44215</v>
      </c>
      <c r="E71" s="228"/>
      <c r="F71" s="229" t="s">
        <v>389</v>
      </c>
    </row>
    <row r="72" spans="1:8" x14ac:dyDescent="0.3">
      <c r="A72" s="4" t="s">
        <v>25</v>
      </c>
      <c r="B72" s="3">
        <v>30000</v>
      </c>
      <c r="E72" s="228"/>
    </row>
    <row r="73" spans="1:8" x14ac:dyDescent="0.3">
      <c r="A73" s="1" t="s">
        <v>26</v>
      </c>
      <c r="B73" s="82" t="s">
        <v>73</v>
      </c>
      <c r="E73" s="228"/>
    </row>
    <row r="74" spans="1:8" x14ac:dyDescent="0.3">
      <c r="A74" s="4" t="s">
        <v>27</v>
      </c>
      <c r="B74" s="4" t="s">
        <v>85</v>
      </c>
      <c r="E74" s="228"/>
    </row>
    <row r="75" spans="1:8" x14ac:dyDescent="0.3">
      <c r="B75" s="1"/>
      <c r="E75" s="228"/>
    </row>
    <row r="76" spans="1:8" x14ac:dyDescent="0.3">
      <c r="B76" s="1"/>
      <c r="E76" s="228"/>
    </row>
    <row r="77" spans="1:8" ht="28.8" x14ac:dyDescent="0.3">
      <c r="A77" s="67" t="s">
        <v>28</v>
      </c>
      <c r="B77" s="68" t="s">
        <v>29</v>
      </c>
      <c r="C77" s="69" t="s">
        <v>30</v>
      </c>
      <c r="E77" s="228"/>
    </row>
    <row r="78" spans="1:8" x14ac:dyDescent="0.3">
      <c r="A78" s="164" t="s">
        <v>86</v>
      </c>
      <c r="B78" s="109">
        <v>44215</v>
      </c>
      <c r="C78" s="156">
        <v>450.16</v>
      </c>
      <c r="E78" s="228"/>
      <c r="F78" s="320" t="s">
        <v>35</v>
      </c>
      <c r="G78" s="321"/>
      <c r="H78" s="5"/>
    </row>
    <row r="79" spans="1:8" x14ac:dyDescent="0.3">
      <c r="A79" s="83" t="s">
        <v>171</v>
      </c>
      <c r="B79" s="109">
        <v>44235</v>
      </c>
      <c r="C79" s="165">
        <v>528.74</v>
      </c>
      <c r="E79" s="228"/>
      <c r="F79" s="8" t="s">
        <v>32</v>
      </c>
      <c r="G79" s="14">
        <f>+B72</f>
        <v>30000</v>
      </c>
    </row>
    <row r="80" spans="1:8" x14ac:dyDescent="0.3">
      <c r="A80" s="83" t="s">
        <v>386</v>
      </c>
      <c r="B80" s="109">
        <v>44237</v>
      </c>
      <c r="C80" s="165">
        <v>202.79</v>
      </c>
      <c r="E80" s="228"/>
      <c r="F80" s="9" t="s">
        <v>33</v>
      </c>
      <c r="G80" s="74">
        <f>C115+L122</f>
        <v>29807.55</v>
      </c>
    </row>
    <row r="81" spans="1:7" x14ac:dyDescent="0.3">
      <c r="A81" s="166" t="s">
        <v>104</v>
      </c>
      <c r="B81" s="109">
        <v>44295</v>
      </c>
      <c r="C81" s="156">
        <v>189.47</v>
      </c>
      <c r="E81" s="228"/>
      <c r="F81" s="165"/>
      <c r="G81" s="165"/>
    </row>
    <row r="82" spans="1:7" x14ac:dyDescent="0.3">
      <c r="A82" s="164" t="s">
        <v>105</v>
      </c>
      <c r="B82" s="109">
        <v>44295</v>
      </c>
      <c r="C82" s="156">
        <v>631.13</v>
      </c>
      <c r="E82" s="228"/>
      <c r="F82" s="165"/>
      <c r="G82" s="167">
        <f>G79-G80</f>
        <v>192.45000000000073</v>
      </c>
    </row>
    <row r="83" spans="1:7" x14ac:dyDescent="0.3">
      <c r="A83" s="83" t="s">
        <v>106</v>
      </c>
      <c r="B83" s="109">
        <v>44295</v>
      </c>
      <c r="C83" s="156">
        <v>82.13</v>
      </c>
      <c r="E83" s="228"/>
    </row>
    <row r="84" spans="1:7" x14ac:dyDescent="0.3">
      <c r="A84" s="83" t="s">
        <v>107</v>
      </c>
      <c r="B84" s="109">
        <v>44295</v>
      </c>
      <c r="C84" s="156">
        <v>37.380000000000003</v>
      </c>
      <c r="E84" s="228"/>
    </row>
    <row r="85" spans="1:7" x14ac:dyDescent="0.3">
      <c r="A85" s="83" t="s">
        <v>193</v>
      </c>
      <c r="B85" s="166" t="s">
        <v>191</v>
      </c>
      <c r="C85" s="156">
        <v>1279.93</v>
      </c>
      <c r="E85" s="228"/>
    </row>
    <row r="86" spans="1:7" x14ac:dyDescent="0.3">
      <c r="A86" s="83" t="s">
        <v>194</v>
      </c>
      <c r="B86" s="109">
        <v>44377</v>
      </c>
      <c r="C86" s="156">
        <v>848.99</v>
      </c>
      <c r="E86" s="228"/>
    </row>
    <row r="87" spans="1:7" x14ac:dyDescent="0.3">
      <c r="A87" s="83" t="s">
        <v>195</v>
      </c>
      <c r="B87" s="109">
        <v>44377</v>
      </c>
      <c r="C87" s="156">
        <v>2190.96</v>
      </c>
      <c r="E87" s="228"/>
    </row>
    <row r="88" spans="1:7" x14ac:dyDescent="0.3">
      <c r="A88" s="83" t="s">
        <v>196</v>
      </c>
      <c r="B88" s="109">
        <v>44517</v>
      </c>
      <c r="C88" s="156">
        <v>1291.48</v>
      </c>
      <c r="E88" s="228"/>
    </row>
    <row r="89" spans="1:7" x14ac:dyDescent="0.3">
      <c r="A89" s="83" t="s">
        <v>192</v>
      </c>
      <c r="B89" s="109">
        <v>44537</v>
      </c>
      <c r="C89" s="156">
        <v>3878.54</v>
      </c>
    </row>
    <row r="90" spans="1:7" x14ac:dyDescent="0.3">
      <c r="A90" s="79" t="s">
        <v>197</v>
      </c>
      <c r="B90" s="12">
        <v>44537</v>
      </c>
      <c r="C90" s="15">
        <v>1984.83</v>
      </c>
    </row>
    <row r="91" spans="1:7" x14ac:dyDescent="0.3">
      <c r="A91" s="79" t="s">
        <v>198</v>
      </c>
      <c r="B91" s="12">
        <v>44537</v>
      </c>
      <c r="C91" s="15">
        <v>1921.07</v>
      </c>
    </row>
    <row r="92" spans="1:7" x14ac:dyDescent="0.3">
      <c r="A92" s="170" t="s">
        <v>199</v>
      </c>
      <c r="B92" s="171">
        <v>44537</v>
      </c>
      <c r="C92" s="74">
        <v>3176.01</v>
      </c>
    </row>
    <row r="93" spans="1:7" x14ac:dyDescent="0.3">
      <c r="A93" s="170" t="s">
        <v>200</v>
      </c>
      <c r="B93" s="171">
        <v>44537</v>
      </c>
      <c r="C93" s="74">
        <v>1795.99</v>
      </c>
    </row>
    <row r="94" spans="1:7" x14ac:dyDescent="0.3">
      <c r="A94" s="170" t="s">
        <v>229</v>
      </c>
      <c r="B94" s="171">
        <v>44547</v>
      </c>
      <c r="C94" s="74">
        <v>1956.37</v>
      </c>
    </row>
    <row r="95" spans="1:7" x14ac:dyDescent="0.3">
      <c r="A95" s="170" t="s">
        <v>230</v>
      </c>
      <c r="B95" s="171">
        <v>44547</v>
      </c>
      <c r="C95" s="74">
        <v>521.24</v>
      </c>
    </row>
    <row r="96" spans="1:7" x14ac:dyDescent="0.3">
      <c r="A96" s="170" t="s">
        <v>231</v>
      </c>
      <c r="B96" s="171">
        <v>44547</v>
      </c>
      <c r="C96" s="74">
        <v>310.91000000000003</v>
      </c>
    </row>
    <row r="97" spans="1:13" x14ac:dyDescent="0.3">
      <c r="A97" s="170" t="s">
        <v>101</v>
      </c>
      <c r="B97" s="171">
        <v>44586</v>
      </c>
      <c r="C97" s="74">
        <v>532.99</v>
      </c>
    </row>
    <row r="98" spans="1:13" x14ac:dyDescent="0.3">
      <c r="A98" s="179" t="s">
        <v>165</v>
      </c>
      <c r="B98" s="171">
        <v>44586</v>
      </c>
      <c r="C98" s="74">
        <v>2569.5500000000002</v>
      </c>
    </row>
    <row r="99" spans="1:13" x14ac:dyDescent="0.3">
      <c r="A99" s="179" t="s">
        <v>181</v>
      </c>
      <c r="B99" s="171">
        <v>44586</v>
      </c>
      <c r="C99" s="74">
        <v>1855.47</v>
      </c>
    </row>
    <row r="100" spans="1:13" x14ac:dyDescent="0.3">
      <c r="A100" s="179" t="s">
        <v>388</v>
      </c>
      <c r="B100" s="171">
        <v>44552</v>
      </c>
      <c r="C100" s="74">
        <v>155.24</v>
      </c>
    </row>
    <row r="101" spans="1:13" x14ac:dyDescent="0.3">
      <c r="A101" s="79" t="s">
        <v>339</v>
      </c>
      <c r="B101" s="12">
        <v>44582</v>
      </c>
      <c r="C101" s="74">
        <v>120.3</v>
      </c>
    </row>
    <row r="102" spans="1:13" x14ac:dyDescent="0.3">
      <c r="A102" s="79" t="s">
        <v>340</v>
      </c>
      <c r="B102" s="12">
        <v>44581</v>
      </c>
      <c r="C102" s="74">
        <v>104.58</v>
      </c>
    </row>
    <row r="103" spans="1:13" x14ac:dyDescent="0.3">
      <c r="A103" s="79" t="s">
        <v>341</v>
      </c>
      <c r="B103" s="12">
        <v>44585</v>
      </c>
      <c r="C103" s="74">
        <v>153.55000000000001</v>
      </c>
    </row>
    <row r="104" spans="1:13" x14ac:dyDescent="0.3">
      <c r="A104" s="79" t="s">
        <v>342</v>
      </c>
      <c r="B104" s="12">
        <v>44588</v>
      </c>
      <c r="C104" s="74">
        <v>158.26</v>
      </c>
    </row>
    <row r="105" spans="1:13" x14ac:dyDescent="0.3">
      <c r="A105" s="108" t="s">
        <v>343</v>
      </c>
      <c r="B105" s="12">
        <v>44595</v>
      </c>
      <c r="C105" s="74">
        <v>51.17</v>
      </c>
    </row>
    <row r="106" spans="1:13" ht="21" x14ac:dyDescent="0.4">
      <c r="A106" s="11" t="s">
        <v>344</v>
      </c>
      <c r="B106" s="12">
        <v>44603</v>
      </c>
      <c r="C106" s="74">
        <v>142.97999999999999</v>
      </c>
      <c r="D106" s="248"/>
      <c r="E106" s="5"/>
      <c r="J106" s="215"/>
    </row>
    <row r="107" spans="1:13" x14ac:dyDescent="0.3">
      <c r="A107" s="11" t="s">
        <v>387</v>
      </c>
      <c r="B107" s="12">
        <v>44607</v>
      </c>
      <c r="C107" s="74">
        <v>99.64</v>
      </c>
      <c r="E107" s="228"/>
    </row>
    <row r="108" spans="1:13" x14ac:dyDescent="0.3">
      <c r="A108" s="11" t="s">
        <v>345</v>
      </c>
      <c r="B108" s="12">
        <v>44610</v>
      </c>
      <c r="C108" s="74">
        <v>163.37</v>
      </c>
      <c r="E108" s="228"/>
      <c r="J108" s="218"/>
      <c r="K108" s="218"/>
      <c r="L108" s="218"/>
      <c r="M108" s="218"/>
    </row>
    <row r="109" spans="1:13" x14ac:dyDescent="0.3">
      <c r="A109" s="11" t="s">
        <v>348</v>
      </c>
      <c r="B109" s="12">
        <v>44616</v>
      </c>
      <c r="C109" s="74">
        <v>151.41</v>
      </c>
      <c r="E109" s="228"/>
      <c r="K109" s="219"/>
    </row>
    <row r="110" spans="1:13" x14ac:dyDescent="0.3">
      <c r="A110" s="11" t="s">
        <v>353</v>
      </c>
      <c r="B110" s="12">
        <v>44623</v>
      </c>
      <c r="C110" s="74">
        <v>270.92</v>
      </c>
      <c r="E110" s="228"/>
    </row>
    <row r="111" spans="1:13" x14ac:dyDescent="0.3">
      <c r="A111" s="179"/>
      <c r="B111" s="171"/>
      <c r="C111" s="74"/>
      <c r="E111" s="228"/>
    </row>
    <row r="112" spans="1:13" x14ac:dyDescent="0.3">
      <c r="A112" s="179"/>
      <c r="B112" s="171"/>
      <c r="C112" s="74"/>
      <c r="E112" s="228"/>
    </row>
    <row r="113" spans="1:12" x14ac:dyDescent="0.3">
      <c r="A113" s="179"/>
      <c r="B113" s="171"/>
      <c r="C113" s="74"/>
      <c r="E113" s="228"/>
    </row>
    <row r="114" spans="1:12" ht="15" thickBot="1" x14ac:dyDescent="0.35">
      <c r="A114" s="72"/>
      <c r="B114" s="73"/>
      <c r="C114" s="74"/>
      <c r="E114" s="228"/>
    </row>
    <row r="115" spans="1:12" ht="15" thickBot="1" x14ac:dyDescent="0.35">
      <c r="A115" s="75"/>
      <c r="B115" s="76" t="s">
        <v>31</v>
      </c>
      <c r="C115" s="77">
        <f>SUM(C78:C114)</f>
        <v>29807.55</v>
      </c>
      <c r="E115" s="228"/>
    </row>
    <row r="116" spans="1:12" x14ac:dyDescent="0.3">
      <c r="E116" s="228"/>
    </row>
    <row r="117" spans="1:12" x14ac:dyDescent="0.3">
      <c r="E117" s="228"/>
    </row>
    <row r="118" spans="1:12" x14ac:dyDescent="0.3">
      <c r="E118" s="228"/>
    </row>
    <row r="119" spans="1:12" x14ac:dyDescent="0.3">
      <c r="E119" s="228"/>
      <c r="K119" s="219"/>
    </row>
    <row r="120" spans="1:12" x14ac:dyDescent="0.3">
      <c r="E120" s="228"/>
      <c r="K120" s="219"/>
    </row>
    <row r="121" spans="1:12" x14ac:dyDescent="0.3">
      <c r="E121" s="228"/>
      <c r="K121" s="219"/>
    </row>
    <row r="122" spans="1:12" x14ac:dyDescent="0.3">
      <c r="E122" s="228"/>
      <c r="K122" s="220"/>
      <c r="L122" s="221"/>
    </row>
    <row r="123" spans="1:12" x14ac:dyDescent="0.3">
      <c r="E123" s="228"/>
    </row>
    <row r="124" spans="1:12" x14ac:dyDescent="0.3">
      <c r="E124" s="228"/>
    </row>
    <row r="125" spans="1:12" x14ac:dyDescent="0.3">
      <c r="E125" s="228"/>
    </row>
    <row r="126" spans="1:12" x14ac:dyDescent="0.3">
      <c r="E126" s="228"/>
    </row>
    <row r="127" spans="1:12" x14ac:dyDescent="0.3">
      <c r="E127" s="228"/>
    </row>
    <row r="128" spans="1:12" x14ac:dyDescent="0.3">
      <c r="E128" s="228"/>
    </row>
    <row r="129" spans="5:5" x14ac:dyDescent="0.3">
      <c r="E129" s="228"/>
    </row>
    <row r="130" spans="5:5" x14ac:dyDescent="0.3">
      <c r="E130" s="228"/>
    </row>
    <row r="131" spans="5:5" x14ac:dyDescent="0.3">
      <c r="E131" s="228"/>
    </row>
    <row r="132" spans="5:5" x14ac:dyDescent="0.3">
      <c r="E132" s="228"/>
    </row>
    <row r="133" spans="5:5" x14ac:dyDescent="0.3">
      <c r="E133" s="228"/>
    </row>
    <row r="134" spans="5:5" x14ac:dyDescent="0.3">
      <c r="E134" s="228"/>
    </row>
    <row r="135" spans="5:5" x14ac:dyDescent="0.3">
      <c r="E135" s="228"/>
    </row>
    <row r="136" spans="5:5" x14ac:dyDescent="0.3">
      <c r="E136" s="228"/>
    </row>
    <row r="137" spans="5:5" x14ac:dyDescent="0.3">
      <c r="E137" s="228"/>
    </row>
    <row r="138" spans="5:5" x14ac:dyDescent="0.3">
      <c r="E138" s="228"/>
    </row>
    <row r="139" spans="5:5" x14ac:dyDescent="0.3">
      <c r="E139" s="228"/>
    </row>
    <row r="140" spans="5:5" hidden="1" x14ac:dyDescent="0.3"/>
    <row r="141" spans="5:5" hidden="1" x14ac:dyDescent="0.3"/>
    <row r="142" spans="5:5" hidden="1" x14ac:dyDescent="0.3"/>
    <row r="143" spans="5:5" ht="24.6" customHeight="1" x14ac:dyDescent="0.3"/>
  </sheetData>
  <mergeCells count="2">
    <mergeCell ref="F78:G78"/>
    <mergeCell ref="F37:G37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97"/>
  <sheetViews>
    <sheetView workbookViewId="0">
      <selection activeCell="E11" sqref="E11"/>
    </sheetView>
  </sheetViews>
  <sheetFormatPr defaultColWidth="8.6640625" defaultRowHeight="14.4" x14ac:dyDescent="0.3"/>
  <cols>
    <col min="1" max="1" width="15.6640625" customWidth="1"/>
    <col min="2" max="2" width="17.44140625" customWidth="1"/>
    <col min="3" max="3" width="14.6640625" customWidth="1"/>
    <col min="5" max="5" width="11.33203125" customWidth="1"/>
    <col min="7" max="7" width="15.6640625" customWidth="1"/>
    <col min="8" max="8" width="12" customWidth="1"/>
  </cols>
  <sheetData>
    <row r="1" spans="1:9" x14ac:dyDescent="0.3">
      <c r="A1" s="174" t="s">
        <v>23</v>
      </c>
      <c r="B1" s="107" t="s">
        <v>744</v>
      </c>
    </row>
    <row r="2" spans="1:9" x14ac:dyDescent="0.3">
      <c r="A2" s="1" t="s">
        <v>24</v>
      </c>
      <c r="B2" s="2">
        <v>44888</v>
      </c>
    </row>
    <row r="3" spans="1:9" x14ac:dyDescent="0.3">
      <c r="A3" s="4" t="s">
        <v>25</v>
      </c>
      <c r="B3" s="3">
        <v>2500</v>
      </c>
    </row>
    <row r="4" spans="1:9" x14ac:dyDescent="0.3">
      <c r="A4" s="1" t="s">
        <v>26</v>
      </c>
      <c r="B4" s="83" t="s">
        <v>739</v>
      </c>
    </row>
    <row r="5" spans="1:9" x14ac:dyDescent="0.3">
      <c r="A5" s="4" t="s">
        <v>27</v>
      </c>
      <c r="B5" s="4" t="s">
        <v>139</v>
      </c>
      <c r="C5" s="192"/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20" t="s">
        <v>35</v>
      </c>
      <c r="H8" s="321"/>
      <c r="I8" s="5"/>
    </row>
    <row r="9" spans="1:9" x14ac:dyDescent="0.3">
      <c r="A9" s="152" t="s">
        <v>745</v>
      </c>
      <c r="B9" s="109">
        <v>44888</v>
      </c>
      <c r="C9" s="153">
        <v>398.32</v>
      </c>
      <c r="G9" s="8" t="s">
        <v>32</v>
      </c>
      <c r="H9" s="14">
        <v>2500</v>
      </c>
    </row>
    <row r="10" spans="1:9" x14ac:dyDescent="0.3">
      <c r="A10" s="154" t="s">
        <v>770</v>
      </c>
      <c r="B10" s="109">
        <v>44907</v>
      </c>
      <c r="C10" s="153">
        <v>531.09</v>
      </c>
      <c r="G10" s="6" t="s">
        <v>33</v>
      </c>
      <c r="H10" s="15">
        <f>+C18</f>
        <v>929.41000000000008</v>
      </c>
    </row>
    <row r="11" spans="1:9" ht="15" thickBot="1" x14ac:dyDescent="0.35">
      <c r="A11" s="152"/>
      <c r="B11" s="109"/>
      <c r="C11" s="153"/>
      <c r="G11" s="9"/>
      <c r="H11" s="10"/>
    </row>
    <row r="12" spans="1:9" ht="15" thickBot="1" x14ac:dyDescent="0.35">
      <c r="A12" s="152"/>
      <c r="B12" s="109"/>
      <c r="C12" s="153"/>
      <c r="G12" s="16" t="s">
        <v>34</v>
      </c>
      <c r="H12" s="17">
        <f>+H9-H10</f>
        <v>1570.59</v>
      </c>
    </row>
    <row r="13" spans="1:9" x14ac:dyDescent="0.3">
      <c r="A13" s="152"/>
      <c r="B13" s="109"/>
      <c r="C13" s="153"/>
    </row>
    <row r="14" spans="1:9" x14ac:dyDescent="0.3">
      <c r="A14" s="83"/>
      <c r="B14" s="109"/>
      <c r="C14" s="153"/>
    </row>
    <row r="15" spans="1:9" x14ac:dyDescent="0.3">
      <c r="A15" s="83"/>
      <c r="B15" s="109"/>
      <c r="C15" s="153"/>
    </row>
    <row r="16" spans="1:9" x14ac:dyDescent="0.3">
      <c r="A16" s="145"/>
      <c r="B16" s="116"/>
      <c r="C16" s="144"/>
    </row>
    <row r="17" spans="1:9" ht="15" thickBot="1" x14ac:dyDescent="0.35">
      <c r="A17" s="145"/>
      <c r="B17" s="116"/>
      <c r="C17" s="144"/>
    </row>
    <row r="18" spans="1:9" ht="15" thickBot="1" x14ac:dyDescent="0.35">
      <c r="A18" s="75"/>
      <c r="B18" s="76" t="s">
        <v>31</v>
      </c>
      <c r="C18" s="77">
        <f>SUM(C9:C17)</f>
        <v>929.41000000000008</v>
      </c>
    </row>
    <row r="21" spans="1:9" x14ac:dyDescent="0.3">
      <c r="A21" s="174" t="s">
        <v>23</v>
      </c>
      <c r="B21" s="107" t="s">
        <v>460</v>
      </c>
    </row>
    <row r="22" spans="1:9" x14ac:dyDescent="0.3">
      <c r="A22" s="1" t="s">
        <v>24</v>
      </c>
      <c r="B22" s="2">
        <v>44699</v>
      </c>
    </row>
    <row r="23" spans="1:9" x14ac:dyDescent="0.3">
      <c r="A23" s="4" t="s">
        <v>25</v>
      </c>
      <c r="B23" s="3">
        <v>2500</v>
      </c>
    </row>
    <row r="24" spans="1:9" x14ac:dyDescent="0.3">
      <c r="A24" s="1" t="s">
        <v>26</v>
      </c>
      <c r="B24" s="83" t="s">
        <v>445</v>
      </c>
    </row>
    <row r="25" spans="1:9" x14ac:dyDescent="0.3">
      <c r="A25" s="4" t="s">
        <v>27</v>
      </c>
      <c r="B25" s="4" t="s">
        <v>139</v>
      </c>
      <c r="C25" s="192"/>
    </row>
    <row r="26" spans="1:9" x14ac:dyDescent="0.3">
      <c r="B26" s="1"/>
    </row>
    <row r="27" spans="1:9" x14ac:dyDescent="0.3">
      <c r="B27" s="1"/>
    </row>
    <row r="28" spans="1:9" ht="28.8" x14ac:dyDescent="0.3">
      <c r="A28" s="67" t="s">
        <v>28</v>
      </c>
      <c r="B28" s="68" t="s">
        <v>29</v>
      </c>
      <c r="C28" s="69" t="s">
        <v>30</v>
      </c>
      <c r="D28" s="5"/>
      <c r="E28" s="5"/>
      <c r="F28" s="5"/>
      <c r="G28" s="320" t="s">
        <v>35</v>
      </c>
      <c r="H28" s="321"/>
      <c r="I28" s="5"/>
    </row>
    <row r="29" spans="1:9" x14ac:dyDescent="0.3">
      <c r="A29" s="152">
        <v>208</v>
      </c>
      <c r="B29" s="109">
        <v>44699</v>
      </c>
      <c r="C29" s="153">
        <v>153.6</v>
      </c>
      <c r="G29" s="8" t="s">
        <v>32</v>
      </c>
      <c r="H29" s="14">
        <v>2500</v>
      </c>
    </row>
    <row r="30" spans="1:9" x14ac:dyDescent="0.3">
      <c r="A30" s="154" t="s">
        <v>461</v>
      </c>
      <c r="B30" s="109">
        <v>44699</v>
      </c>
      <c r="C30" s="153">
        <v>369.5</v>
      </c>
      <c r="G30" s="6" t="s">
        <v>33</v>
      </c>
      <c r="H30" s="15">
        <f>+C38</f>
        <v>2400.92</v>
      </c>
    </row>
    <row r="31" spans="1:9" ht="15" thickBot="1" x14ac:dyDescent="0.35">
      <c r="A31" s="152">
        <v>216</v>
      </c>
      <c r="B31" s="109">
        <v>44699</v>
      </c>
      <c r="C31" s="153">
        <v>406.21</v>
      </c>
      <c r="G31" s="9"/>
      <c r="H31" s="10"/>
    </row>
    <row r="32" spans="1:9" ht="15" thickBot="1" x14ac:dyDescent="0.35">
      <c r="A32" s="152">
        <v>331</v>
      </c>
      <c r="B32" s="109">
        <v>44750</v>
      </c>
      <c r="C32" s="153">
        <v>771.01</v>
      </c>
      <c r="G32" s="16" t="s">
        <v>34</v>
      </c>
      <c r="H32" s="17">
        <f>+H29-H30</f>
        <v>99.079999999999927</v>
      </c>
    </row>
    <row r="33" spans="1:3" x14ac:dyDescent="0.3">
      <c r="A33" s="152">
        <v>392</v>
      </c>
      <c r="B33" s="109">
        <v>44824</v>
      </c>
      <c r="C33" s="153">
        <v>182.4</v>
      </c>
    </row>
    <row r="34" spans="1:3" x14ac:dyDescent="0.3">
      <c r="A34" s="83">
        <v>393</v>
      </c>
      <c r="B34" s="109">
        <v>44824</v>
      </c>
      <c r="C34" s="153">
        <v>518.20000000000005</v>
      </c>
    </row>
    <row r="35" spans="1:3" x14ac:dyDescent="0.3">
      <c r="A35" s="83"/>
      <c r="B35" s="109"/>
      <c r="C35" s="153"/>
    </row>
    <row r="36" spans="1:3" x14ac:dyDescent="0.3">
      <c r="A36" s="145"/>
      <c r="B36" s="116"/>
      <c r="C36" s="144"/>
    </row>
    <row r="37" spans="1:3" ht="15" thickBot="1" x14ac:dyDescent="0.35">
      <c r="A37" s="145"/>
      <c r="B37" s="116"/>
      <c r="C37" s="144"/>
    </row>
    <row r="38" spans="1:3" ht="15" thickBot="1" x14ac:dyDescent="0.35">
      <c r="A38" s="75"/>
      <c r="B38" s="76" t="s">
        <v>31</v>
      </c>
      <c r="C38" s="77">
        <f>SUM(C29:C37)</f>
        <v>2400.92</v>
      </c>
    </row>
    <row r="43" spans="1:3" x14ac:dyDescent="0.3">
      <c r="A43" s="1" t="s">
        <v>23</v>
      </c>
      <c r="B43" s="66" t="s">
        <v>81</v>
      </c>
    </row>
    <row r="44" spans="1:3" x14ac:dyDescent="0.3">
      <c r="A44" s="1" t="s">
        <v>24</v>
      </c>
      <c r="B44" s="2">
        <v>43859</v>
      </c>
      <c r="C44" t="s">
        <v>268</v>
      </c>
    </row>
    <row r="45" spans="1:3" x14ac:dyDescent="0.3">
      <c r="A45" s="4" t="s">
        <v>25</v>
      </c>
      <c r="B45" s="3">
        <v>9000</v>
      </c>
    </row>
    <row r="46" spans="1:3" x14ac:dyDescent="0.3">
      <c r="A46" s="1" t="s">
        <v>26</v>
      </c>
      <c r="B46" s="82" t="s">
        <v>141</v>
      </c>
    </row>
    <row r="47" spans="1:3" x14ac:dyDescent="0.3">
      <c r="A47" s="4" t="s">
        <v>27</v>
      </c>
      <c r="B47" s="4" t="s">
        <v>139</v>
      </c>
      <c r="C47" s="192" t="s">
        <v>267</v>
      </c>
    </row>
    <row r="48" spans="1:3" x14ac:dyDescent="0.3">
      <c r="B48" s="1"/>
    </row>
    <row r="49" spans="1:9" x14ac:dyDescent="0.3">
      <c r="B49" s="1"/>
    </row>
    <row r="50" spans="1:9" ht="28.8" x14ac:dyDescent="0.3">
      <c r="A50" s="67" t="s">
        <v>28</v>
      </c>
      <c r="B50" s="68" t="s">
        <v>29</v>
      </c>
      <c r="C50" s="69" t="s">
        <v>30</v>
      </c>
      <c r="D50" s="5"/>
      <c r="E50" s="5"/>
      <c r="F50" s="5"/>
      <c r="G50" s="320" t="s">
        <v>35</v>
      </c>
      <c r="H50" s="321"/>
      <c r="I50" s="5"/>
    </row>
    <row r="51" spans="1:9" x14ac:dyDescent="0.3">
      <c r="A51" s="152" t="s">
        <v>147</v>
      </c>
      <c r="B51" s="109">
        <v>44109</v>
      </c>
      <c r="C51" s="153">
        <v>302.79000000000002</v>
      </c>
      <c r="G51" s="8" t="s">
        <v>32</v>
      </c>
      <c r="H51" s="14">
        <v>9000</v>
      </c>
    </row>
    <row r="52" spans="1:9" x14ac:dyDescent="0.3">
      <c r="A52" s="154" t="s">
        <v>143</v>
      </c>
      <c r="B52" s="109">
        <v>44225</v>
      </c>
      <c r="C52" s="153">
        <v>302.79000000000002</v>
      </c>
      <c r="G52" s="6" t="s">
        <v>33</v>
      </c>
      <c r="H52" s="15">
        <f>+C61</f>
        <v>2422.3200000000002</v>
      </c>
    </row>
    <row r="53" spans="1:9" ht="15" thickBot="1" x14ac:dyDescent="0.35">
      <c r="A53" s="152" t="s">
        <v>145</v>
      </c>
      <c r="B53" s="109">
        <v>44347</v>
      </c>
      <c r="C53" s="153">
        <v>302.79000000000002</v>
      </c>
      <c r="G53" s="9"/>
      <c r="H53" s="10"/>
    </row>
    <row r="54" spans="1:9" ht="15" thickBot="1" x14ac:dyDescent="0.35">
      <c r="A54" s="155" t="s">
        <v>142</v>
      </c>
      <c r="B54" s="109">
        <v>44377</v>
      </c>
      <c r="C54" s="153">
        <v>302.79000000000002</v>
      </c>
      <c r="G54" s="16" t="s">
        <v>34</v>
      </c>
      <c r="H54" s="17">
        <f>+H51-H52</f>
        <v>6577.68</v>
      </c>
    </row>
    <row r="55" spans="1:9" x14ac:dyDescent="0.3">
      <c r="A55" s="152" t="s">
        <v>140</v>
      </c>
      <c r="B55" s="109">
        <v>44517</v>
      </c>
      <c r="C55" s="153">
        <v>302.79000000000002</v>
      </c>
    </row>
    <row r="56" spans="1:9" x14ac:dyDescent="0.3">
      <c r="A56" s="83" t="s">
        <v>313</v>
      </c>
      <c r="B56" s="109">
        <v>44601</v>
      </c>
      <c r="C56" s="153">
        <v>302.79000000000002</v>
      </c>
    </row>
    <row r="57" spans="1:9" x14ac:dyDescent="0.3">
      <c r="A57" s="83" t="s">
        <v>462</v>
      </c>
      <c r="B57" s="109">
        <v>44699</v>
      </c>
      <c r="C57" s="153">
        <v>302.79000000000002</v>
      </c>
    </row>
    <row r="58" spans="1:9" x14ac:dyDescent="0.3">
      <c r="A58" s="83" t="s">
        <v>732</v>
      </c>
      <c r="B58" s="109">
        <v>44149</v>
      </c>
      <c r="C58" s="153">
        <v>302.79000000000002</v>
      </c>
    </row>
    <row r="59" spans="1:9" x14ac:dyDescent="0.3">
      <c r="A59" s="83"/>
      <c r="B59" s="109"/>
      <c r="C59" s="153"/>
    </row>
    <row r="60" spans="1:9" ht="15" thickBot="1" x14ac:dyDescent="0.35">
      <c r="A60" s="145"/>
      <c r="B60" s="116"/>
      <c r="C60" s="144"/>
    </row>
    <row r="61" spans="1:9" ht="15" thickBot="1" x14ac:dyDescent="0.35">
      <c r="A61" s="75"/>
      <c r="B61" s="76" t="s">
        <v>31</v>
      </c>
      <c r="C61" s="77">
        <f>SUM(C51:C60)</f>
        <v>2422.3200000000002</v>
      </c>
    </row>
    <row r="64" spans="1:9" ht="21" x14ac:dyDescent="0.4">
      <c r="E64" s="224" t="s">
        <v>368</v>
      </c>
      <c r="F64" s="224"/>
      <c r="G64" s="224" t="s">
        <v>369</v>
      </c>
    </row>
    <row r="66" spans="1:9" x14ac:dyDescent="0.3">
      <c r="A66" s="1" t="s">
        <v>23</v>
      </c>
      <c r="B66" s="66" t="s">
        <v>149</v>
      </c>
    </row>
    <row r="67" spans="1:9" x14ac:dyDescent="0.3">
      <c r="A67" s="1" t="s">
        <v>24</v>
      </c>
      <c r="B67" s="2">
        <v>44103</v>
      </c>
    </row>
    <row r="68" spans="1:9" x14ac:dyDescent="0.3">
      <c r="A68" s="4" t="s">
        <v>25</v>
      </c>
      <c r="B68" s="3">
        <v>9000</v>
      </c>
    </row>
    <row r="69" spans="1:9" x14ac:dyDescent="0.3">
      <c r="A69" s="1" t="s">
        <v>26</v>
      </c>
      <c r="B69" s="82" t="s">
        <v>150</v>
      </c>
    </row>
    <row r="70" spans="1:9" x14ac:dyDescent="0.3">
      <c r="A70" s="4" t="s">
        <v>27</v>
      </c>
      <c r="B70" s="4" t="s">
        <v>139</v>
      </c>
    </row>
    <row r="71" spans="1:9" x14ac:dyDescent="0.3">
      <c r="B71" s="1"/>
    </row>
    <row r="72" spans="1:9" x14ac:dyDescent="0.3">
      <c r="B72" s="1"/>
    </row>
    <row r="73" spans="1:9" ht="28.8" x14ac:dyDescent="0.3">
      <c r="A73" s="67" t="s">
        <v>28</v>
      </c>
      <c r="B73" s="68" t="s">
        <v>29</v>
      </c>
      <c r="C73" s="69" t="s">
        <v>30</v>
      </c>
      <c r="D73" s="5"/>
      <c r="E73" s="5"/>
      <c r="F73" s="5"/>
      <c r="G73" s="317" t="s">
        <v>35</v>
      </c>
      <c r="H73" s="318"/>
      <c r="I73" s="5"/>
    </row>
    <row r="74" spans="1:9" x14ac:dyDescent="0.3">
      <c r="A74" s="114" t="s">
        <v>148</v>
      </c>
      <c r="B74" s="113">
        <v>43899</v>
      </c>
      <c r="C74" s="115">
        <v>470</v>
      </c>
      <c r="D74" s="112"/>
      <c r="G74" s="8" t="s">
        <v>32</v>
      </c>
      <c r="H74" s="14">
        <v>9000</v>
      </c>
    </row>
    <row r="75" spans="1:9" x14ac:dyDescent="0.3">
      <c r="A75" s="146">
        <v>265</v>
      </c>
      <c r="B75" s="148">
        <v>44103</v>
      </c>
      <c r="C75" s="149">
        <v>575.66999999999996</v>
      </c>
      <c r="D75" s="112"/>
      <c r="G75" s="6" t="s">
        <v>33</v>
      </c>
      <c r="H75" s="15">
        <f>+C97</f>
        <v>8995.66</v>
      </c>
    </row>
    <row r="76" spans="1:9" ht="15" thickBot="1" x14ac:dyDescent="0.35">
      <c r="A76" s="147">
        <v>312</v>
      </c>
      <c r="B76" s="150">
        <v>44130</v>
      </c>
      <c r="C76" s="151">
        <v>399.8</v>
      </c>
      <c r="D76" s="112"/>
      <c r="G76" s="9"/>
      <c r="H76" s="10"/>
    </row>
    <row r="77" spans="1:9" ht="15" thickBot="1" x14ac:dyDescent="0.35">
      <c r="A77" s="146">
        <v>345</v>
      </c>
      <c r="B77" s="148">
        <v>44158</v>
      </c>
      <c r="C77" s="149">
        <v>85.46</v>
      </c>
      <c r="D77" s="112"/>
      <c r="G77" s="16" t="s">
        <v>34</v>
      </c>
      <c r="H77" s="17">
        <f>+H74-H75</f>
        <v>4.3400000000001455</v>
      </c>
    </row>
    <row r="78" spans="1:9" x14ac:dyDescent="0.3">
      <c r="A78" s="147">
        <v>355</v>
      </c>
      <c r="B78" s="150">
        <v>44166</v>
      </c>
      <c r="C78" s="151">
        <v>462.83</v>
      </c>
      <c r="D78" s="112"/>
      <c r="G78" s="110"/>
      <c r="H78" s="111"/>
    </row>
    <row r="79" spans="1:9" x14ac:dyDescent="0.3">
      <c r="A79" s="146">
        <v>396</v>
      </c>
      <c r="B79" s="148">
        <v>44196</v>
      </c>
      <c r="C79" s="151">
        <v>406.62</v>
      </c>
      <c r="D79" s="112"/>
      <c r="G79" s="110"/>
      <c r="H79" s="111"/>
    </row>
    <row r="80" spans="1:9" x14ac:dyDescent="0.3">
      <c r="A80" s="146">
        <v>28</v>
      </c>
      <c r="B80" s="148">
        <v>44225</v>
      </c>
      <c r="C80" s="151">
        <v>571.91999999999996</v>
      </c>
    </row>
    <row r="81" spans="1:4" x14ac:dyDescent="0.3">
      <c r="A81" s="147">
        <v>113</v>
      </c>
      <c r="B81" s="150">
        <v>44295</v>
      </c>
      <c r="C81" s="151">
        <v>11.77</v>
      </c>
    </row>
    <row r="82" spans="1:4" x14ac:dyDescent="0.3">
      <c r="A82" s="146">
        <v>204</v>
      </c>
      <c r="B82" s="148">
        <v>44347</v>
      </c>
      <c r="C82" s="151">
        <v>678.27</v>
      </c>
    </row>
    <row r="83" spans="1:4" x14ac:dyDescent="0.3">
      <c r="A83" s="147">
        <v>207</v>
      </c>
      <c r="B83" s="150">
        <v>44347</v>
      </c>
      <c r="C83" s="151">
        <v>531.87</v>
      </c>
    </row>
    <row r="84" spans="1:4" x14ac:dyDescent="0.3">
      <c r="A84" s="146">
        <v>232</v>
      </c>
      <c r="B84" s="148">
        <v>44377</v>
      </c>
      <c r="C84" s="151">
        <v>355.56</v>
      </c>
    </row>
    <row r="85" spans="1:4" x14ac:dyDescent="0.3">
      <c r="A85" s="147">
        <v>264</v>
      </c>
      <c r="B85" s="150">
        <v>44406</v>
      </c>
      <c r="C85" s="151">
        <v>463.87</v>
      </c>
    </row>
    <row r="86" spans="1:4" x14ac:dyDescent="0.3">
      <c r="A86" s="146">
        <v>348</v>
      </c>
      <c r="B86" s="148">
        <v>44524</v>
      </c>
      <c r="C86" s="151">
        <v>1935.71</v>
      </c>
    </row>
    <row r="87" spans="1:4" x14ac:dyDescent="0.3">
      <c r="A87" s="146">
        <v>363</v>
      </c>
      <c r="B87" s="148">
        <v>44524</v>
      </c>
      <c r="C87" s="151">
        <v>463.87</v>
      </c>
    </row>
    <row r="88" spans="1:4" x14ac:dyDescent="0.3">
      <c r="A88" s="146">
        <v>422</v>
      </c>
      <c r="B88" s="148">
        <v>44546</v>
      </c>
      <c r="C88" s="151">
        <v>163.80000000000001</v>
      </c>
    </row>
    <row r="89" spans="1:4" x14ac:dyDescent="0.3">
      <c r="A89" s="146">
        <v>27</v>
      </c>
      <c r="B89" s="148">
        <v>44586</v>
      </c>
      <c r="C89" s="151">
        <v>177.3</v>
      </c>
    </row>
    <row r="90" spans="1:4" x14ac:dyDescent="0.3">
      <c r="A90" s="146">
        <v>39</v>
      </c>
      <c r="B90" s="148">
        <v>44586</v>
      </c>
      <c r="C90" s="151">
        <v>701.89</v>
      </c>
    </row>
    <row r="91" spans="1:4" x14ac:dyDescent="0.3">
      <c r="A91" s="83">
        <v>65</v>
      </c>
      <c r="B91" s="109">
        <v>44601</v>
      </c>
      <c r="C91" s="156">
        <v>448.49</v>
      </c>
    </row>
    <row r="92" spans="1:4" x14ac:dyDescent="0.3">
      <c r="A92" s="83">
        <v>74</v>
      </c>
      <c r="B92" s="109">
        <v>44613</v>
      </c>
      <c r="C92" s="156">
        <v>29.68</v>
      </c>
    </row>
    <row r="93" spans="1:4" x14ac:dyDescent="0.3">
      <c r="A93" s="235">
        <v>196</v>
      </c>
      <c r="B93" s="113">
        <v>44697</v>
      </c>
      <c r="C93" s="156">
        <v>36.56</v>
      </c>
      <c r="D93" t="s">
        <v>426</v>
      </c>
    </row>
    <row r="94" spans="1:4" x14ac:dyDescent="0.3">
      <c r="A94" s="83">
        <v>217</v>
      </c>
      <c r="B94" s="109">
        <v>44699</v>
      </c>
      <c r="C94" s="156">
        <v>24.72</v>
      </c>
    </row>
    <row r="95" spans="1:4" x14ac:dyDescent="0.3">
      <c r="A95" s="83"/>
      <c r="B95" s="109"/>
      <c r="C95" s="156"/>
    </row>
    <row r="96" spans="1:4" x14ac:dyDescent="0.3">
      <c r="A96" s="83"/>
      <c r="B96" s="109"/>
      <c r="C96" s="156"/>
    </row>
    <row r="97" spans="1:3" ht="15" thickBot="1" x14ac:dyDescent="0.35">
      <c r="A97" s="44"/>
      <c r="B97" s="45" t="s">
        <v>31</v>
      </c>
      <c r="C97" s="208">
        <f>SUM(C74:C94)</f>
        <v>8995.66</v>
      </c>
    </row>
  </sheetData>
  <mergeCells count="4">
    <mergeCell ref="G50:H50"/>
    <mergeCell ref="G73:H73"/>
    <mergeCell ref="G28:H28"/>
    <mergeCell ref="G8:H8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8"/>
  <sheetViews>
    <sheetView workbookViewId="0">
      <selection activeCell="J6" sqref="J6"/>
    </sheetView>
  </sheetViews>
  <sheetFormatPr defaultColWidth="8.6640625" defaultRowHeight="14.4" x14ac:dyDescent="0.3"/>
  <cols>
    <col min="1" max="1" width="15.33203125" customWidth="1"/>
    <col min="2" max="2" width="11.6640625" customWidth="1"/>
    <col min="3" max="3" width="13" customWidth="1"/>
    <col min="7" max="7" width="14.5546875" customWidth="1"/>
    <col min="8" max="8" width="11.6640625" customWidth="1"/>
  </cols>
  <sheetData>
    <row r="1" spans="1:9" ht="23.4" x14ac:dyDescent="0.45">
      <c r="A1" s="174" t="s">
        <v>23</v>
      </c>
      <c r="B1" s="107" t="s">
        <v>204</v>
      </c>
      <c r="F1" s="232" t="s">
        <v>389</v>
      </c>
    </row>
    <row r="2" spans="1:9" x14ac:dyDescent="0.3">
      <c r="A2" s="1" t="s">
        <v>24</v>
      </c>
      <c r="B2" s="2">
        <v>44167</v>
      </c>
    </row>
    <row r="3" spans="1:9" x14ac:dyDescent="0.3">
      <c r="A3" s="4" t="s">
        <v>25</v>
      </c>
      <c r="B3" s="3">
        <v>5400</v>
      </c>
    </row>
    <row r="4" spans="1:9" x14ac:dyDescent="0.3">
      <c r="A4" s="1" t="s">
        <v>26</v>
      </c>
      <c r="B4" s="82" t="s">
        <v>270</v>
      </c>
    </row>
    <row r="5" spans="1:9" x14ac:dyDescent="0.3">
      <c r="A5" s="4" t="s">
        <v>27</v>
      </c>
      <c r="B5" s="4" t="s">
        <v>269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155" t="s">
        <v>271</v>
      </c>
      <c r="B9" s="109">
        <v>44295</v>
      </c>
      <c r="C9" s="153">
        <v>3380</v>
      </c>
      <c r="G9" s="8" t="s">
        <v>32</v>
      </c>
      <c r="H9" s="14">
        <v>5400</v>
      </c>
    </row>
    <row r="10" spans="1:9" x14ac:dyDescent="0.3">
      <c r="A10" s="154" t="s">
        <v>396</v>
      </c>
      <c r="B10" s="109">
        <v>44683</v>
      </c>
      <c r="C10" s="153">
        <v>2700</v>
      </c>
      <c r="G10" s="6" t="s">
        <v>33</v>
      </c>
      <c r="H10" s="15">
        <f>+C18</f>
        <v>6080</v>
      </c>
    </row>
    <row r="11" spans="1:9" ht="15" thickBot="1" x14ac:dyDescent="0.35">
      <c r="A11" s="152"/>
      <c r="B11" s="109"/>
      <c r="C11" s="153"/>
      <c r="G11" s="9"/>
      <c r="H11" s="10"/>
    </row>
    <row r="12" spans="1:9" ht="15" thickBot="1" x14ac:dyDescent="0.35">
      <c r="A12" s="155"/>
      <c r="B12" s="109"/>
      <c r="C12" s="153"/>
      <c r="G12" s="16" t="s">
        <v>34</v>
      </c>
      <c r="H12" s="231">
        <f>+H9-H10</f>
        <v>-680</v>
      </c>
    </row>
    <row r="13" spans="1:9" x14ac:dyDescent="0.3">
      <c r="A13" s="152"/>
      <c r="B13" s="109"/>
      <c r="C13" s="153"/>
    </row>
    <row r="14" spans="1:9" x14ac:dyDescent="0.3">
      <c r="A14" s="145"/>
      <c r="B14" s="116"/>
      <c r="C14" s="144"/>
    </row>
    <row r="15" spans="1:9" x14ac:dyDescent="0.3">
      <c r="A15" s="145"/>
      <c r="B15" s="116"/>
      <c r="C15" s="144"/>
    </row>
    <row r="16" spans="1:9" x14ac:dyDescent="0.3">
      <c r="A16" s="145"/>
      <c r="B16" s="116"/>
      <c r="C16" s="144"/>
    </row>
    <row r="17" spans="1:3" ht="15" thickBot="1" x14ac:dyDescent="0.35">
      <c r="A17" s="145"/>
      <c r="B17" s="116"/>
      <c r="C17" s="144"/>
    </row>
    <row r="18" spans="1:3" ht="15" thickBot="1" x14ac:dyDescent="0.35">
      <c r="A18" s="75"/>
      <c r="B18" s="76" t="s">
        <v>31</v>
      </c>
      <c r="C18" s="77">
        <f>SUM(C9:C17)</f>
        <v>6080</v>
      </c>
    </row>
  </sheetData>
  <mergeCells count="1">
    <mergeCell ref="G8:H8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4"/>
  <sheetViews>
    <sheetView workbookViewId="0">
      <selection activeCell="K23" sqref="K23"/>
    </sheetView>
  </sheetViews>
  <sheetFormatPr defaultColWidth="8.6640625" defaultRowHeight="14.4" x14ac:dyDescent="0.3"/>
  <cols>
    <col min="1" max="1" width="14.6640625" customWidth="1"/>
    <col min="2" max="2" width="12.33203125" customWidth="1"/>
    <col min="3" max="4" width="14.5546875" customWidth="1"/>
    <col min="8" max="8" width="12.33203125" customWidth="1"/>
  </cols>
  <sheetData>
    <row r="1" spans="1:8" x14ac:dyDescent="0.3">
      <c r="A1" s="1" t="s">
        <v>23</v>
      </c>
      <c r="B1" s="66" t="s">
        <v>81</v>
      </c>
    </row>
    <row r="2" spans="1:8" x14ac:dyDescent="0.3">
      <c r="A2" s="1" t="s">
        <v>24</v>
      </c>
      <c r="B2" s="2">
        <v>44238</v>
      </c>
    </row>
    <row r="3" spans="1:8" x14ac:dyDescent="0.3">
      <c r="A3" s="4" t="s">
        <v>25</v>
      </c>
      <c r="B3" s="3">
        <v>1000</v>
      </c>
    </row>
    <row r="4" spans="1:8" x14ac:dyDescent="0.3">
      <c r="A4" s="1" t="s">
        <v>26</v>
      </c>
      <c r="B4" s="82" t="s">
        <v>112</v>
      </c>
    </row>
    <row r="5" spans="1:8" x14ac:dyDescent="0.3">
      <c r="A5" s="4" t="s">
        <v>27</v>
      </c>
      <c r="B5" s="4" t="s">
        <v>155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81">
        <v>215</v>
      </c>
      <c r="B9" s="71">
        <v>44347</v>
      </c>
      <c r="C9" s="14">
        <v>82</v>
      </c>
      <c r="G9" s="8" t="s">
        <v>32</v>
      </c>
      <c r="H9" s="14">
        <f>+B3</f>
        <v>1000</v>
      </c>
    </row>
    <row r="10" spans="1:8" x14ac:dyDescent="0.3">
      <c r="A10" s="78" t="s">
        <v>156</v>
      </c>
      <c r="B10" s="12">
        <v>44377</v>
      </c>
      <c r="C10" s="15">
        <v>40</v>
      </c>
      <c r="G10" s="6" t="s">
        <v>33</v>
      </c>
      <c r="H10" s="15">
        <f>+C24</f>
        <v>142</v>
      </c>
    </row>
    <row r="11" spans="1:8" ht="15" thickBot="1" x14ac:dyDescent="0.35">
      <c r="A11" s="79">
        <v>338</v>
      </c>
      <c r="B11" s="12">
        <v>44517</v>
      </c>
      <c r="C11" s="15">
        <v>20</v>
      </c>
      <c r="G11" s="9"/>
      <c r="H11" s="10"/>
    </row>
    <row r="12" spans="1:8" ht="15" thickBot="1" x14ac:dyDescent="0.35">
      <c r="A12" s="11"/>
      <c r="B12" s="13"/>
      <c r="C12" s="15"/>
      <c r="G12" s="16" t="s">
        <v>34</v>
      </c>
      <c r="H12" s="17">
        <f>+H9-H10</f>
        <v>858</v>
      </c>
    </row>
    <row r="13" spans="1:8" x14ac:dyDescent="0.3">
      <c r="A13" s="11"/>
      <c r="B13" s="13"/>
      <c r="C13" s="15"/>
    </row>
    <row r="14" spans="1:8" x14ac:dyDescent="0.3">
      <c r="A14" s="11"/>
      <c r="B14" s="13"/>
      <c r="C14" s="15"/>
    </row>
    <row r="15" spans="1:8" x14ac:dyDescent="0.3">
      <c r="A15" s="11"/>
      <c r="B15" s="13"/>
      <c r="C15" s="15"/>
    </row>
    <row r="16" spans="1:8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ht="15" thickBot="1" x14ac:dyDescent="0.35">
      <c r="A23" s="72"/>
      <c r="B23" s="73"/>
      <c r="C23" s="74"/>
    </row>
    <row r="24" spans="1:3" ht="15" thickBot="1" x14ac:dyDescent="0.35">
      <c r="A24" s="75"/>
      <c r="B24" s="76" t="s">
        <v>31</v>
      </c>
      <c r="C24" s="77">
        <f>SUM(C9:C23)</f>
        <v>142</v>
      </c>
    </row>
  </sheetData>
  <mergeCells count="1">
    <mergeCell ref="G8:H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4"/>
  <sheetViews>
    <sheetView workbookViewId="0">
      <selection activeCell="C3" sqref="C3"/>
    </sheetView>
  </sheetViews>
  <sheetFormatPr defaultColWidth="8.6640625" defaultRowHeight="14.4" x14ac:dyDescent="0.3"/>
  <cols>
    <col min="1" max="1" width="15.44140625" customWidth="1"/>
    <col min="2" max="2" width="12.6640625" customWidth="1"/>
    <col min="3" max="3" width="16.33203125" customWidth="1"/>
    <col min="8" max="8" width="12.44140625" customWidth="1"/>
  </cols>
  <sheetData>
    <row r="1" spans="1:8" x14ac:dyDescent="0.3">
      <c r="A1" s="1" t="s">
        <v>23</v>
      </c>
      <c r="B1" s="66" t="s">
        <v>309</v>
      </c>
    </row>
    <row r="2" spans="1:8" x14ac:dyDescent="0.3">
      <c r="A2" s="1" t="s">
        <v>24</v>
      </c>
      <c r="B2" s="2">
        <v>44005</v>
      </c>
    </row>
    <row r="3" spans="1:8" x14ac:dyDescent="0.3">
      <c r="A3" s="4" t="s">
        <v>25</v>
      </c>
      <c r="B3" s="3">
        <v>200</v>
      </c>
    </row>
    <row r="4" spans="1:8" x14ac:dyDescent="0.3">
      <c r="A4" s="1" t="s">
        <v>26</v>
      </c>
      <c r="B4" s="82" t="s">
        <v>308</v>
      </c>
    </row>
    <row r="5" spans="1:8" x14ac:dyDescent="0.3">
      <c r="A5" s="4" t="s">
        <v>27</v>
      </c>
      <c r="B5" s="4" t="s">
        <v>306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81" t="s">
        <v>307</v>
      </c>
      <c r="B9" s="71">
        <v>44586</v>
      </c>
      <c r="C9" s="14">
        <v>63.44</v>
      </c>
      <c r="G9" s="8" t="s">
        <v>32</v>
      </c>
      <c r="H9" s="14">
        <f>+B3</f>
        <v>200</v>
      </c>
    </row>
    <row r="10" spans="1:8" x14ac:dyDescent="0.3">
      <c r="A10" s="78"/>
      <c r="B10" s="12"/>
      <c r="C10" s="15"/>
      <c r="G10" s="6" t="s">
        <v>33</v>
      </c>
      <c r="H10" s="15">
        <f>+C24</f>
        <v>63.44</v>
      </c>
    </row>
    <row r="11" spans="1:8" ht="15" thickBot="1" x14ac:dyDescent="0.35">
      <c r="A11" s="79"/>
      <c r="B11" s="12"/>
      <c r="C11" s="15"/>
      <c r="G11" s="9"/>
      <c r="H11" s="10"/>
    </row>
    <row r="12" spans="1:8" ht="15" thickBot="1" x14ac:dyDescent="0.35">
      <c r="A12" s="11"/>
      <c r="B12" s="13"/>
      <c r="C12" s="15"/>
      <c r="G12" s="16" t="s">
        <v>34</v>
      </c>
      <c r="H12" s="17">
        <f>+H9-H10</f>
        <v>136.56</v>
      </c>
    </row>
    <row r="13" spans="1:8" x14ac:dyDescent="0.3">
      <c r="A13" s="11"/>
      <c r="B13" s="13"/>
      <c r="C13" s="15"/>
    </row>
    <row r="14" spans="1:8" x14ac:dyDescent="0.3">
      <c r="A14" s="11"/>
      <c r="B14" s="13"/>
      <c r="C14" s="15"/>
    </row>
    <row r="15" spans="1:8" x14ac:dyDescent="0.3">
      <c r="A15" s="11"/>
      <c r="B15" s="13"/>
      <c r="C15" s="15"/>
    </row>
    <row r="16" spans="1:8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ht="15" thickBot="1" x14ac:dyDescent="0.35">
      <c r="A23" s="72"/>
      <c r="B23" s="73"/>
      <c r="C23" s="74"/>
    </row>
    <row r="24" spans="1:3" ht="15" thickBot="1" x14ac:dyDescent="0.35">
      <c r="A24" s="75"/>
      <c r="B24" s="76" t="s">
        <v>31</v>
      </c>
      <c r="C24" s="77">
        <f>SUM(C9:C23)</f>
        <v>63.44</v>
      </c>
    </row>
  </sheetData>
  <mergeCells count="1">
    <mergeCell ref="G8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5"/>
  <sheetViews>
    <sheetView zoomScale="93" zoomScaleNormal="93" workbookViewId="0">
      <pane xSplit="2" ySplit="2" topLeftCell="C59" activePane="bottomRight" state="frozen"/>
      <selection activeCell="E31" sqref="E31"/>
      <selection pane="topRight" activeCell="E31" sqref="E31"/>
      <selection pane="bottomLeft" activeCell="E31" sqref="E31"/>
      <selection pane="bottomRight" activeCell="J63" sqref="J63"/>
    </sheetView>
  </sheetViews>
  <sheetFormatPr defaultColWidth="8.6640625" defaultRowHeight="12" x14ac:dyDescent="0.25"/>
  <cols>
    <col min="1" max="1" width="7.5546875" style="29" customWidth="1"/>
    <col min="2" max="2" width="14" style="21" customWidth="1"/>
    <col min="3" max="3" width="50.6640625" style="247" customWidth="1"/>
    <col min="4" max="4" width="37" style="21" customWidth="1"/>
    <col min="5" max="5" width="17.6640625" style="21" customWidth="1"/>
    <col min="6" max="7" width="11.33203125" style="21" customWidth="1"/>
    <col min="8" max="8" width="19.6640625" style="21" customWidth="1"/>
    <col min="9" max="9" width="20.6640625" style="20" customWidth="1"/>
    <col min="10" max="14" width="8.6640625" style="20"/>
    <col min="15" max="15" width="37.44140625" style="20" customWidth="1"/>
    <col min="16" max="16" width="30.44140625" style="20" customWidth="1"/>
    <col min="17" max="16384" width="8.6640625" style="20"/>
  </cols>
  <sheetData>
    <row r="1" spans="1:8" ht="56.25" customHeight="1" x14ac:dyDescent="0.25">
      <c r="A1" s="311" t="s">
        <v>10</v>
      </c>
      <c r="B1" s="313" t="s">
        <v>9</v>
      </c>
      <c r="C1" s="315" t="s">
        <v>2</v>
      </c>
      <c r="D1" s="313" t="s">
        <v>5</v>
      </c>
      <c r="E1" s="305" t="s">
        <v>6</v>
      </c>
      <c r="F1" s="309" t="s">
        <v>7</v>
      </c>
      <c r="G1" s="310"/>
      <c r="H1" s="307" t="s">
        <v>8</v>
      </c>
    </row>
    <row r="2" spans="1:8" x14ac:dyDescent="0.25">
      <c r="A2" s="312"/>
      <c r="B2" s="314"/>
      <c r="C2" s="316"/>
      <c r="D2" s="314"/>
      <c r="E2" s="306"/>
      <c r="F2" s="18" t="s">
        <v>21</v>
      </c>
      <c r="G2" s="19" t="s">
        <v>22</v>
      </c>
      <c r="H2" s="308"/>
    </row>
    <row r="3" spans="1:8" ht="30" customHeight="1" x14ac:dyDescent="0.25">
      <c r="A3" s="182" t="s">
        <v>405</v>
      </c>
      <c r="B3" s="22">
        <v>44571</v>
      </c>
      <c r="C3" s="54" t="s">
        <v>254</v>
      </c>
      <c r="D3" s="80" t="s">
        <v>278</v>
      </c>
      <c r="E3" s="31">
        <v>13000</v>
      </c>
      <c r="F3" s="22">
        <v>44571</v>
      </c>
      <c r="G3" s="22">
        <v>44926</v>
      </c>
      <c r="H3" s="31">
        <v>13000</v>
      </c>
    </row>
    <row r="4" spans="1:8" ht="24" customHeight="1" x14ac:dyDescent="0.25">
      <c r="A4" s="183" t="s">
        <v>414</v>
      </c>
      <c r="B4" s="22">
        <v>44571</v>
      </c>
      <c r="C4" s="54" t="s">
        <v>413</v>
      </c>
      <c r="D4" s="80" t="s">
        <v>407</v>
      </c>
      <c r="E4" s="31">
        <v>5000</v>
      </c>
      <c r="F4" s="22">
        <v>44571</v>
      </c>
      <c r="G4" s="22">
        <v>44926</v>
      </c>
      <c r="H4" s="31">
        <v>5000</v>
      </c>
    </row>
    <row r="5" spans="1:8" ht="28.5" customHeight="1" x14ac:dyDescent="0.25">
      <c r="A5" s="183" t="s">
        <v>411</v>
      </c>
      <c r="B5" s="22">
        <v>44574</v>
      </c>
      <c r="C5" s="54" t="s">
        <v>412</v>
      </c>
      <c r="D5" s="80" t="s">
        <v>85</v>
      </c>
      <c r="E5" s="31">
        <v>25000</v>
      </c>
      <c r="F5" s="22">
        <v>44571</v>
      </c>
      <c r="G5" s="22">
        <v>44926</v>
      </c>
      <c r="H5" s="31">
        <v>25000</v>
      </c>
    </row>
    <row r="6" spans="1:8" ht="22.5" customHeight="1" x14ac:dyDescent="0.25">
      <c r="A6" s="183" t="s">
        <v>415</v>
      </c>
      <c r="B6" s="22">
        <v>44574</v>
      </c>
      <c r="C6" s="54" t="s">
        <v>259</v>
      </c>
      <c r="D6" s="23" t="s">
        <v>260</v>
      </c>
      <c r="E6" s="31">
        <v>2300</v>
      </c>
      <c r="F6" s="22">
        <v>44574</v>
      </c>
      <c r="G6" s="22">
        <v>45291</v>
      </c>
      <c r="H6" s="31">
        <v>2300</v>
      </c>
    </row>
    <row r="7" spans="1:8" ht="24.75" customHeight="1" x14ac:dyDescent="0.25">
      <c r="A7" s="183" t="s">
        <v>416</v>
      </c>
      <c r="B7" s="22">
        <v>44586</v>
      </c>
      <c r="C7" s="54" t="s">
        <v>258</v>
      </c>
      <c r="D7" s="23" t="s">
        <v>257</v>
      </c>
      <c r="E7" s="31">
        <v>710</v>
      </c>
      <c r="F7" s="22">
        <v>44586</v>
      </c>
      <c r="G7" s="22">
        <v>44926</v>
      </c>
      <c r="H7" s="31">
        <v>710</v>
      </c>
    </row>
    <row r="8" spans="1:8" ht="23.25" customHeight="1" x14ac:dyDescent="0.25">
      <c r="A8" s="183" t="s">
        <v>251</v>
      </c>
      <c r="B8" s="22">
        <v>44586</v>
      </c>
      <c r="C8" s="54" t="s">
        <v>261</v>
      </c>
      <c r="D8" s="23" t="s">
        <v>262</v>
      </c>
      <c r="E8" s="31">
        <v>552.5</v>
      </c>
      <c r="F8" s="22">
        <v>44586</v>
      </c>
      <c r="G8" s="22">
        <v>44926</v>
      </c>
      <c r="H8" s="31">
        <v>552.5</v>
      </c>
    </row>
    <row r="9" spans="1:8" ht="24" customHeight="1" x14ac:dyDescent="0.25">
      <c r="A9" s="183" t="s">
        <v>252</v>
      </c>
      <c r="B9" s="22">
        <v>44587</v>
      </c>
      <c r="C9" s="54" t="s">
        <v>474</v>
      </c>
      <c r="D9" s="23" t="s">
        <v>417</v>
      </c>
      <c r="E9" s="31">
        <v>400</v>
      </c>
      <c r="F9" s="22">
        <v>44587</v>
      </c>
      <c r="G9" s="22">
        <v>44620</v>
      </c>
      <c r="H9" s="31">
        <v>400</v>
      </c>
    </row>
    <row r="10" spans="1:8" ht="30.75" customHeight="1" x14ac:dyDescent="0.25">
      <c r="A10" s="183" t="s">
        <v>253</v>
      </c>
      <c r="B10" s="22">
        <v>44587</v>
      </c>
      <c r="C10" s="54" t="s">
        <v>420</v>
      </c>
      <c r="D10" s="23" t="s">
        <v>256</v>
      </c>
      <c r="E10" s="31">
        <v>25000</v>
      </c>
      <c r="F10" s="22">
        <v>44587</v>
      </c>
      <c r="G10" s="22">
        <v>45291</v>
      </c>
      <c r="H10" s="31">
        <v>25000</v>
      </c>
    </row>
    <row r="11" spans="1:8" ht="35.25" customHeight="1" x14ac:dyDescent="0.25">
      <c r="A11" s="24" t="s">
        <v>275</v>
      </c>
      <c r="B11" s="22">
        <v>44592</v>
      </c>
      <c r="C11" s="54" t="s">
        <v>421</v>
      </c>
      <c r="D11" s="23" t="s">
        <v>422</v>
      </c>
      <c r="E11" s="31">
        <v>8000</v>
      </c>
      <c r="F11" s="22">
        <v>44592</v>
      </c>
      <c r="G11" s="22">
        <v>44926</v>
      </c>
      <c r="H11" s="31">
        <v>8000</v>
      </c>
    </row>
    <row r="12" spans="1:8" ht="24" customHeight="1" x14ac:dyDescent="0.25">
      <c r="A12" s="24" t="s">
        <v>372</v>
      </c>
      <c r="B12" s="22">
        <v>44601</v>
      </c>
      <c r="C12" s="54" t="s">
        <v>377</v>
      </c>
      <c r="D12" s="23" t="s">
        <v>376</v>
      </c>
      <c r="E12" s="31">
        <v>1080</v>
      </c>
      <c r="F12" s="22">
        <v>44601</v>
      </c>
      <c r="G12" s="22">
        <v>44620</v>
      </c>
      <c r="H12" s="31">
        <v>1080</v>
      </c>
    </row>
    <row r="13" spans="1:8" ht="34.5" customHeight="1" x14ac:dyDescent="0.25">
      <c r="A13" s="24" t="s">
        <v>373</v>
      </c>
      <c r="B13" s="22">
        <v>44628</v>
      </c>
      <c r="C13" s="54" t="s">
        <v>374</v>
      </c>
      <c r="D13" s="25" t="s">
        <v>375</v>
      </c>
      <c r="E13" s="31">
        <v>8700</v>
      </c>
      <c r="F13" s="22">
        <v>44628</v>
      </c>
      <c r="G13" s="22">
        <v>44926</v>
      </c>
      <c r="H13" s="31">
        <v>8700</v>
      </c>
    </row>
    <row r="14" spans="1:8" ht="24" customHeight="1" x14ac:dyDescent="0.25">
      <c r="A14" s="24" t="s">
        <v>427</v>
      </c>
      <c r="B14" s="22">
        <v>44636</v>
      </c>
      <c r="C14" s="54" t="s">
        <v>428</v>
      </c>
      <c r="D14" s="25" t="s">
        <v>429</v>
      </c>
      <c r="E14" s="31">
        <v>3500</v>
      </c>
      <c r="F14" s="22">
        <v>44636</v>
      </c>
      <c r="G14" s="22">
        <v>44651</v>
      </c>
      <c r="H14" s="31">
        <v>3500</v>
      </c>
    </row>
    <row r="15" spans="1:8" ht="24" customHeight="1" x14ac:dyDescent="0.25">
      <c r="A15" s="24" t="s">
        <v>430</v>
      </c>
      <c r="B15" s="22">
        <v>44636</v>
      </c>
      <c r="C15" s="54" t="s">
        <v>431</v>
      </c>
      <c r="D15" s="23" t="s">
        <v>432</v>
      </c>
      <c r="E15" s="31">
        <v>5000</v>
      </c>
      <c r="F15" s="22">
        <v>44636</v>
      </c>
      <c r="G15" s="22">
        <v>44651</v>
      </c>
      <c r="H15" s="31">
        <v>5000</v>
      </c>
    </row>
    <row r="16" spans="1:8" ht="24" customHeight="1" x14ac:dyDescent="0.25">
      <c r="A16" s="24" t="s">
        <v>433</v>
      </c>
      <c r="B16" s="22">
        <v>44699</v>
      </c>
      <c r="C16" s="54" t="s">
        <v>437</v>
      </c>
      <c r="D16" s="23" t="s">
        <v>434</v>
      </c>
      <c r="E16" s="31">
        <v>1119</v>
      </c>
      <c r="F16" s="22">
        <v>44699</v>
      </c>
      <c r="G16" s="22">
        <v>44699</v>
      </c>
      <c r="H16" s="31">
        <v>1119</v>
      </c>
    </row>
    <row r="17" spans="1:8" ht="24" customHeight="1" x14ac:dyDescent="0.25">
      <c r="A17" s="24" t="s">
        <v>436</v>
      </c>
      <c r="B17" s="22">
        <v>44699</v>
      </c>
      <c r="C17" s="54" t="s">
        <v>439</v>
      </c>
      <c r="D17" s="23" t="s">
        <v>435</v>
      </c>
      <c r="E17" s="31">
        <v>318.60000000000002</v>
      </c>
      <c r="F17" s="22">
        <v>44699</v>
      </c>
      <c r="G17" s="22">
        <v>44699</v>
      </c>
      <c r="H17" s="31">
        <v>318.60000000000002</v>
      </c>
    </row>
    <row r="18" spans="1:8" ht="24" customHeight="1" x14ac:dyDescent="0.25">
      <c r="A18" s="24" t="s">
        <v>438</v>
      </c>
      <c r="B18" s="22">
        <v>44699</v>
      </c>
      <c r="C18" s="54" t="s">
        <v>440</v>
      </c>
      <c r="D18" s="23" t="s">
        <v>441</v>
      </c>
      <c r="E18" s="31">
        <v>3126</v>
      </c>
      <c r="F18" s="22">
        <v>44699</v>
      </c>
      <c r="G18" s="22">
        <v>44699</v>
      </c>
      <c r="H18" s="31">
        <v>3126</v>
      </c>
    </row>
    <row r="19" spans="1:8" ht="24" customHeight="1" x14ac:dyDescent="0.25">
      <c r="A19" s="24" t="s">
        <v>443</v>
      </c>
      <c r="B19" s="22">
        <v>44699</v>
      </c>
      <c r="C19" s="41" t="s">
        <v>473</v>
      </c>
      <c r="D19" s="23" t="s">
        <v>444</v>
      </c>
      <c r="E19" s="31">
        <v>2500</v>
      </c>
      <c r="F19" s="22">
        <v>44699</v>
      </c>
      <c r="G19" s="22">
        <v>44804</v>
      </c>
      <c r="H19" s="31">
        <v>2500</v>
      </c>
    </row>
    <row r="20" spans="1:8" ht="24" customHeight="1" x14ac:dyDescent="0.25">
      <c r="A20" s="24" t="s">
        <v>446</v>
      </c>
      <c r="B20" s="22">
        <v>44699</v>
      </c>
      <c r="C20" s="54" t="s">
        <v>447</v>
      </c>
      <c r="D20" s="23" t="s">
        <v>450</v>
      </c>
      <c r="E20" s="31">
        <v>933.6</v>
      </c>
      <c r="F20" s="22">
        <v>44699</v>
      </c>
      <c r="G20" s="22">
        <v>44699</v>
      </c>
      <c r="H20" s="31">
        <v>933.6</v>
      </c>
    </row>
    <row r="21" spans="1:8" ht="24" customHeight="1" x14ac:dyDescent="0.25">
      <c r="A21" s="24" t="s">
        <v>449</v>
      </c>
      <c r="B21" s="22">
        <v>44699</v>
      </c>
      <c r="C21" s="54" t="s">
        <v>448</v>
      </c>
      <c r="D21" s="23" t="s">
        <v>451</v>
      </c>
      <c r="E21" s="31">
        <v>806</v>
      </c>
      <c r="F21" s="22">
        <v>44699</v>
      </c>
      <c r="G21" s="22">
        <v>44699</v>
      </c>
      <c r="H21" s="31">
        <v>806</v>
      </c>
    </row>
    <row r="22" spans="1:8" ht="24" customHeight="1" x14ac:dyDescent="0.25">
      <c r="A22" s="24" t="s">
        <v>453</v>
      </c>
      <c r="B22" s="22">
        <v>44699</v>
      </c>
      <c r="C22" s="54" t="s">
        <v>448</v>
      </c>
      <c r="D22" s="23" t="s">
        <v>452</v>
      </c>
      <c r="E22" s="31">
        <v>192.73</v>
      </c>
      <c r="F22" s="22">
        <v>44699</v>
      </c>
      <c r="G22" s="22">
        <v>44699</v>
      </c>
      <c r="H22" s="31">
        <v>192.73</v>
      </c>
    </row>
    <row r="23" spans="1:8" ht="24" customHeight="1" x14ac:dyDescent="0.25">
      <c r="A23" s="24" t="s">
        <v>463</v>
      </c>
      <c r="B23" s="22">
        <v>44706</v>
      </c>
      <c r="C23" s="54" t="s">
        <v>475</v>
      </c>
      <c r="D23" s="23" t="s">
        <v>217</v>
      </c>
      <c r="E23" s="31">
        <v>5000</v>
      </c>
      <c r="F23" s="22">
        <v>44706</v>
      </c>
      <c r="G23" s="22">
        <v>45291</v>
      </c>
      <c r="H23" s="31">
        <v>5000</v>
      </c>
    </row>
    <row r="24" spans="1:8" ht="24" customHeight="1" x14ac:dyDescent="0.25">
      <c r="A24" s="24" t="s">
        <v>479</v>
      </c>
      <c r="B24" s="22">
        <v>44720</v>
      </c>
      <c r="C24" s="54" t="s">
        <v>481</v>
      </c>
      <c r="D24" s="23" t="s">
        <v>484</v>
      </c>
      <c r="E24" s="31">
        <v>1400</v>
      </c>
      <c r="F24" s="22">
        <v>44720</v>
      </c>
      <c r="G24" s="22">
        <v>44720</v>
      </c>
      <c r="H24" s="31">
        <v>1400</v>
      </c>
    </row>
    <row r="25" spans="1:8" ht="24" customHeight="1" x14ac:dyDescent="0.25">
      <c r="A25" s="24" t="s">
        <v>480</v>
      </c>
      <c r="B25" s="22">
        <v>44720</v>
      </c>
      <c r="C25" s="54" t="s">
        <v>482</v>
      </c>
      <c r="D25" s="23" t="s">
        <v>483</v>
      </c>
      <c r="E25" s="31">
        <v>6187.5</v>
      </c>
      <c r="F25" s="22">
        <v>44720</v>
      </c>
      <c r="G25" s="22">
        <v>44720</v>
      </c>
      <c r="H25" s="31">
        <v>6187.5</v>
      </c>
    </row>
    <row r="26" spans="1:8" ht="24" customHeight="1" x14ac:dyDescent="0.25">
      <c r="A26" s="24" t="s">
        <v>485</v>
      </c>
      <c r="B26" s="22">
        <v>44721</v>
      </c>
      <c r="C26" s="54" t="s">
        <v>494</v>
      </c>
      <c r="D26" s="23" t="s">
        <v>497</v>
      </c>
      <c r="E26" s="31">
        <v>2900</v>
      </c>
      <c r="F26" s="21" t="s">
        <v>496</v>
      </c>
      <c r="G26" s="22">
        <v>44742</v>
      </c>
      <c r="H26" s="31">
        <v>2900</v>
      </c>
    </row>
    <row r="27" spans="1:8" ht="24" customHeight="1" x14ac:dyDescent="0.25">
      <c r="A27" s="24" t="s">
        <v>492</v>
      </c>
      <c r="B27" s="22">
        <v>44721</v>
      </c>
      <c r="C27" s="54" t="s">
        <v>495</v>
      </c>
      <c r="D27" s="23" t="s">
        <v>498</v>
      </c>
      <c r="E27" s="31">
        <v>774.55</v>
      </c>
      <c r="F27" s="259">
        <v>44721</v>
      </c>
      <c r="G27" s="22">
        <v>44742</v>
      </c>
      <c r="H27" s="31">
        <v>774.55</v>
      </c>
    </row>
    <row r="28" spans="1:8" ht="24" customHeight="1" x14ac:dyDescent="0.25">
      <c r="A28" s="24" t="s">
        <v>493</v>
      </c>
      <c r="B28" s="22">
        <v>44725</v>
      </c>
      <c r="C28" s="54" t="s">
        <v>487</v>
      </c>
      <c r="D28" s="23" t="s">
        <v>488</v>
      </c>
      <c r="E28" s="31">
        <v>3000</v>
      </c>
      <c r="F28" s="259">
        <v>44725</v>
      </c>
      <c r="G28" s="22">
        <v>45291</v>
      </c>
      <c r="H28" s="31">
        <v>3000</v>
      </c>
    </row>
    <row r="29" spans="1:8" ht="24" customHeight="1" x14ac:dyDescent="0.25">
      <c r="A29" s="24" t="s">
        <v>500</v>
      </c>
      <c r="B29" s="22">
        <v>44732</v>
      </c>
      <c r="C29" s="54" t="s">
        <v>502</v>
      </c>
      <c r="D29" s="23" t="s">
        <v>503</v>
      </c>
      <c r="E29" s="31">
        <v>3700</v>
      </c>
      <c r="F29" s="22">
        <v>44732</v>
      </c>
      <c r="G29" s="22">
        <v>44742</v>
      </c>
      <c r="H29" s="31">
        <v>3700</v>
      </c>
    </row>
    <row r="30" spans="1:8" ht="24" customHeight="1" x14ac:dyDescent="0.25">
      <c r="A30" s="24" t="s">
        <v>505</v>
      </c>
      <c r="B30" s="22">
        <v>44732</v>
      </c>
      <c r="C30" s="54" t="s">
        <v>504</v>
      </c>
      <c r="D30" s="23" t="s">
        <v>507</v>
      </c>
      <c r="E30" s="31">
        <v>5000</v>
      </c>
      <c r="F30" s="22">
        <v>44733</v>
      </c>
      <c r="G30" s="22">
        <v>44773</v>
      </c>
      <c r="H30" s="31">
        <v>5000</v>
      </c>
    </row>
    <row r="31" spans="1:8" ht="24" customHeight="1" x14ac:dyDescent="0.25">
      <c r="A31" s="24" t="s">
        <v>512</v>
      </c>
      <c r="B31" s="22">
        <v>44741</v>
      </c>
      <c r="C31" s="54" t="s">
        <v>475</v>
      </c>
      <c r="D31" s="23" t="s">
        <v>514</v>
      </c>
      <c r="E31" s="31">
        <v>10000</v>
      </c>
      <c r="F31" s="22">
        <v>44741</v>
      </c>
      <c r="G31" s="22">
        <v>44926</v>
      </c>
      <c r="H31" s="31">
        <v>10000</v>
      </c>
    </row>
    <row r="32" spans="1:8" ht="24" customHeight="1" x14ac:dyDescent="0.25">
      <c r="A32" s="24" t="s">
        <v>248</v>
      </c>
      <c r="B32" s="22">
        <v>44742</v>
      </c>
      <c r="C32" s="54" t="s">
        <v>515</v>
      </c>
      <c r="D32" s="23" t="s">
        <v>516</v>
      </c>
      <c r="E32" s="31">
        <v>1500</v>
      </c>
      <c r="F32" s="22">
        <v>44742</v>
      </c>
      <c r="G32" s="22">
        <v>44926</v>
      </c>
      <c r="H32" s="31">
        <v>1500</v>
      </c>
    </row>
    <row r="33" spans="1:8" ht="24" customHeight="1" x14ac:dyDescent="0.25">
      <c r="A33" s="24" t="s">
        <v>521</v>
      </c>
      <c r="B33" s="22">
        <v>44743</v>
      </c>
      <c r="C33" s="41" t="s">
        <v>523</v>
      </c>
      <c r="D33" s="23" t="s">
        <v>524</v>
      </c>
      <c r="E33" s="31">
        <v>700</v>
      </c>
      <c r="F33" s="22">
        <v>44743</v>
      </c>
      <c r="G33" s="22">
        <v>44804</v>
      </c>
      <c r="H33" s="31">
        <v>700</v>
      </c>
    </row>
    <row r="34" spans="1:8" ht="24" customHeight="1" x14ac:dyDescent="0.25">
      <c r="A34" s="24" t="s">
        <v>525</v>
      </c>
      <c r="B34" s="22">
        <v>44743</v>
      </c>
      <c r="C34" s="41" t="s">
        <v>523</v>
      </c>
      <c r="D34" s="23" t="s">
        <v>527</v>
      </c>
      <c r="E34" s="31">
        <v>300</v>
      </c>
      <c r="F34" s="22">
        <v>44743</v>
      </c>
      <c r="G34" s="22">
        <v>44926</v>
      </c>
      <c r="H34" s="31">
        <v>300</v>
      </c>
    </row>
    <row r="35" spans="1:8" ht="24" customHeight="1" x14ac:dyDescent="0.25">
      <c r="A35" s="24" t="s">
        <v>528</v>
      </c>
      <c r="B35" s="22">
        <v>44743</v>
      </c>
      <c r="C35" s="41" t="s">
        <v>530</v>
      </c>
      <c r="D35" s="23" t="s">
        <v>531</v>
      </c>
      <c r="E35" s="31">
        <v>800</v>
      </c>
      <c r="F35" s="22">
        <v>44743</v>
      </c>
      <c r="G35" s="22">
        <v>44804</v>
      </c>
      <c r="H35" s="31">
        <v>800</v>
      </c>
    </row>
    <row r="36" spans="1:8" ht="24" customHeight="1" x14ac:dyDescent="0.25">
      <c r="A36" s="24" t="s">
        <v>548</v>
      </c>
      <c r="B36" s="22">
        <v>44748</v>
      </c>
      <c r="C36" s="41" t="s">
        <v>573</v>
      </c>
      <c r="D36" s="23" t="s">
        <v>646</v>
      </c>
      <c r="E36" s="31">
        <v>34000</v>
      </c>
      <c r="F36" s="22">
        <v>44748</v>
      </c>
      <c r="G36" s="22"/>
      <c r="H36" s="31">
        <f>E36</f>
        <v>34000</v>
      </c>
    </row>
    <row r="37" spans="1:8" ht="24" customHeight="1" x14ac:dyDescent="0.25">
      <c r="A37" s="24" t="s">
        <v>552</v>
      </c>
      <c r="B37" s="22">
        <v>44760</v>
      </c>
      <c r="C37" s="41" t="s">
        <v>550</v>
      </c>
      <c r="D37" s="23" t="s">
        <v>551</v>
      </c>
      <c r="E37" s="31">
        <v>1400</v>
      </c>
      <c r="F37" s="22">
        <v>44760</v>
      </c>
      <c r="G37" s="22"/>
      <c r="H37" s="31">
        <f t="shared" ref="H37:H46" si="0">E37</f>
        <v>1400</v>
      </c>
    </row>
    <row r="38" spans="1:8" ht="24" customHeight="1" x14ac:dyDescent="0.25">
      <c r="A38" s="24" t="s">
        <v>555</v>
      </c>
      <c r="B38" s="22">
        <v>44760</v>
      </c>
      <c r="C38" s="41" t="s">
        <v>550</v>
      </c>
      <c r="D38" s="23" t="s">
        <v>554</v>
      </c>
      <c r="E38" s="31">
        <v>280</v>
      </c>
      <c r="F38" s="22">
        <v>44760</v>
      </c>
      <c r="G38" s="22"/>
      <c r="H38" s="31">
        <f t="shared" si="0"/>
        <v>280</v>
      </c>
    </row>
    <row r="39" spans="1:8" ht="24" customHeight="1" x14ac:dyDescent="0.25">
      <c r="A39" s="24" t="s">
        <v>558</v>
      </c>
      <c r="B39" s="22">
        <v>44760</v>
      </c>
      <c r="C39" s="41" t="s">
        <v>550</v>
      </c>
      <c r="D39" s="23" t="s">
        <v>557</v>
      </c>
      <c r="E39" s="31">
        <v>4464</v>
      </c>
      <c r="F39" s="22">
        <v>44760</v>
      </c>
      <c r="G39" s="22"/>
      <c r="H39" s="31">
        <f t="shared" si="0"/>
        <v>4464</v>
      </c>
    </row>
    <row r="40" spans="1:8" ht="24" customHeight="1" x14ac:dyDescent="0.25">
      <c r="A40" s="24" t="s">
        <v>561</v>
      </c>
      <c r="B40" s="22">
        <v>44760</v>
      </c>
      <c r="C40" s="41" t="s">
        <v>560</v>
      </c>
      <c r="D40" s="23" t="s">
        <v>554</v>
      </c>
      <c r="E40" s="31">
        <v>480</v>
      </c>
      <c r="F40" s="22">
        <v>44760</v>
      </c>
      <c r="G40" s="22"/>
      <c r="H40" s="31">
        <f t="shared" si="0"/>
        <v>480</v>
      </c>
    </row>
    <row r="41" spans="1:8" ht="24" customHeight="1" x14ac:dyDescent="0.25">
      <c r="A41" s="24" t="s">
        <v>565</v>
      </c>
      <c r="B41" s="22">
        <v>44760</v>
      </c>
      <c r="C41" s="41" t="s">
        <v>563</v>
      </c>
      <c r="D41" s="23" t="s">
        <v>564</v>
      </c>
      <c r="E41" s="31">
        <v>280</v>
      </c>
      <c r="F41" s="22">
        <v>44760</v>
      </c>
      <c r="G41" s="22"/>
      <c r="H41" s="31">
        <f t="shared" si="0"/>
        <v>280</v>
      </c>
    </row>
    <row r="42" spans="1:8" ht="24" customHeight="1" x14ac:dyDescent="0.25">
      <c r="A42" s="24" t="s">
        <v>568</v>
      </c>
      <c r="B42" s="22">
        <v>44760</v>
      </c>
      <c r="C42" s="41" t="s">
        <v>550</v>
      </c>
      <c r="D42" s="23" t="s">
        <v>567</v>
      </c>
      <c r="E42" s="31">
        <v>280</v>
      </c>
      <c r="F42" s="22">
        <v>44760</v>
      </c>
      <c r="G42" s="22"/>
      <c r="H42" s="31">
        <f t="shared" si="0"/>
        <v>280</v>
      </c>
    </row>
    <row r="43" spans="1:8" ht="24" customHeight="1" x14ac:dyDescent="0.25">
      <c r="A43" s="24" t="s">
        <v>571</v>
      </c>
      <c r="B43" s="22">
        <v>44760</v>
      </c>
      <c r="C43" s="41" t="s">
        <v>570</v>
      </c>
      <c r="D43" s="23" t="s">
        <v>564</v>
      </c>
      <c r="E43" s="31">
        <v>9672</v>
      </c>
      <c r="F43" s="22">
        <v>44760</v>
      </c>
      <c r="G43" s="22"/>
      <c r="H43" s="31">
        <f t="shared" si="0"/>
        <v>9672</v>
      </c>
    </row>
    <row r="44" spans="1:8" ht="24" customHeight="1" x14ac:dyDescent="0.25">
      <c r="A44" s="24" t="s">
        <v>584</v>
      </c>
      <c r="B44" s="22">
        <v>44781</v>
      </c>
      <c r="C44" s="41" t="s">
        <v>586</v>
      </c>
      <c r="D44" s="23" t="s">
        <v>587</v>
      </c>
      <c r="E44" s="31">
        <v>300</v>
      </c>
      <c r="F44" s="22">
        <v>44781</v>
      </c>
      <c r="G44" s="22"/>
      <c r="H44" s="31">
        <f t="shared" si="0"/>
        <v>300</v>
      </c>
    </row>
    <row r="45" spans="1:8" ht="24" customHeight="1" x14ac:dyDescent="0.25">
      <c r="A45" s="24" t="s">
        <v>594</v>
      </c>
      <c r="B45" s="22">
        <v>44802</v>
      </c>
      <c r="C45" s="41" t="s">
        <v>595</v>
      </c>
      <c r="D45" s="23" t="s">
        <v>596</v>
      </c>
      <c r="E45" s="31">
        <v>1040</v>
      </c>
      <c r="F45" s="22">
        <v>44802</v>
      </c>
      <c r="G45" s="22"/>
      <c r="H45" s="31">
        <f t="shared" si="0"/>
        <v>1040</v>
      </c>
    </row>
    <row r="46" spans="1:8" ht="24" customHeight="1" x14ac:dyDescent="0.25">
      <c r="A46" s="24" t="s">
        <v>597</v>
      </c>
      <c r="B46" s="22">
        <v>44808</v>
      </c>
      <c r="C46" s="266" t="s">
        <v>599</v>
      </c>
      <c r="D46" s="23" t="s">
        <v>600</v>
      </c>
      <c r="E46" s="31">
        <v>1545</v>
      </c>
      <c r="F46" s="22">
        <v>44807</v>
      </c>
      <c r="G46" s="22"/>
      <c r="H46" s="31">
        <f t="shared" si="0"/>
        <v>1545</v>
      </c>
    </row>
    <row r="47" spans="1:8" ht="24" customHeight="1" x14ac:dyDescent="0.25">
      <c r="A47" s="24" t="s">
        <v>601</v>
      </c>
      <c r="B47" s="22">
        <v>44810</v>
      </c>
      <c r="C47" s="41" t="s">
        <v>612</v>
      </c>
      <c r="D47" s="23" t="s">
        <v>605</v>
      </c>
      <c r="E47" s="31">
        <v>8000</v>
      </c>
      <c r="F47" s="22">
        <v>44810</v>
      </c>
      <c r="G47" s="22"/>
      <c r="H47" s="31">
        <v>8000</v>
      </c>
    </row>
    <row r="48" spans="1:8" ht="24" customHeight="1" x14ac:dyDescent="0.25">
      <c r="A48" s="24" t="s">
        <v>602</v>
      </c>
      <c r="B48" s="22">
        <v>44810</v>
      </c>
      <c r="C48" s="41" t="s">
        <v>610</v>
      </c>
      <c r="D48" s="23" t="s">
        <v>607</v>
      </c>
      <c r="E48" s="31">
        <v>175</v>
      </c>
      <c r="F48" s="22">
        <v>44810</v>
      </c>
      <c r="G48" s="22"/>
      <c r="H48" s="31">
        <v>175</v>
      </c>
    </row>
    <row r="49" spans="1:8" ht="24" customHeight="1" x14ac:dyDescent="0.25">
      <c r="A49" s="24" t="s">
        <v>603</v>
      </c>
      <c r="B49" s="22">
        <v>44810</v>
      </c>
      <c r="C49" s="41" t="s">
        <v>611</v>
      </c>
      <c r="D49" s="23" t="s">
        <v>609</v>
      </c>
      <c r="E49" s="31">
        <v>87</v>
      </c>
      <c r="F49" s="22">
        <v>44810</v>
      </c>
      <c r="G49" s="22"/>
      <c r="H49" s="31">
        <v>87</v>
      </c>
    </row>
    <row r="50" spans="1:8" ht="24" customHeight="1" x14ac:dyDescent="0.25">
      <c r="A50" s="26" t="s">
        <v>630</v>
      </c>
      <c r="B50" s="27">
        <v>44818</v>
      </c>
      <c r="C50" s="41" t="s">
        <v>631</v>
      </c>
      <c r="D50" s="28" t="s">
        <v>632</v>
      </c>
      <c r="E50" s="31">
        <v>2625</v>
      </c>
      <c r="F50" s="27">
        <v>44818</v>
      </c>
      <c r="G50" s="27"/>
      <c r="H50" s="31"/>
    </row>
    <row r="51" spans="1:8" ht="24" customHeight="1" x14ac:dyDescent="0.25">
      <c r="A51" s="24" t="s">
        <v>634</v>
      </c>
      <c r="B51" s="27">
        <v>44819</v>
      </c>
      <c r="C51" s="54" t="s">
        <v>633</v>
      </c>
      <c r="D51" s="23" t="s">
        <v>636</v>
      </c>
      <c r="E51" s="31">
        <v>2700</v>
      </c>
      <c r="F51" s="22">
        <v>44819</v>
      </c>
      <c r="G51" s="22"/>
      <c r="H51" s="31"/>
    </row>
    <row r="52" spans="1:8" ht="24" customHeight="1" x14ac:dyDescent="0.25">
      <c r="A52" s="24" t="s">
        <v>638</v>
      </c>
      <c r="B52" s="22">
        <v>44821</v>
      </c>
      <c r="C52" s="41" t="s">
        <v>640</v>
      </c>
      <c r="D52" s="23" t="s">
        <v>641</v>
      </c>
      <c r="E52" s="31">
        <v>3000</v>
      </c>
      <c r="F52" s="22">
        <v>44821</v>
      </c>
      <c r="G52" s="22"/>
      <c r="H52" s="31"/>
    </row>
    <row r="53" spans="1:8" ht="24" customHeight="1" x14ac:dyDescent="0.25">
      <c r="A53" s="24" t="s">
        <v>642</v>
      </c>
      <c r="B53" s="22">
        <v>44821</v>
      </c>
      <c r="C53" s="41" t="s">
        <v>644</v>
      </c>
      <c r="D53" s="23" t="s">
        <v>59</v>
      </c>
      <c r="E53" s="31">
        <v>35280</v>
      </c>
      <c r="F53" s="22">
        <v>44821</v>
      </c>
      <c r="G53" s="22"/>
      <c r="H53" s="31"/>
    </row>
    <row r="54" spans="1:8" ht="24" customHeight="1" x14ac:dyDescent="0.25">
      <c r="A54" s="26" t="s">
        <v>645</v>
      </c>
      <c r="B54" s="27">
        <v>44831</v>
      </c>
      <c r="C54" s="41" t="s">
        <v>648</v>
      </c>
      <c r="D54" s="23" t="s">
        <v>649</v>
      </c>
      <c r="E54" s="31">
        <v>3500</v>
      </c>
      <c r="F54" s="22">
        <v>44831</v>
      </c>
      <c r="G54" s="22"/>
      <c r="H54" s="31"/>
    </row>
    <row r="55" spans="1:8" ht="24" customHeight="1" x14ac:dyDescent="0.25">
      <c r="A55" s="24" t="s">
        <v>654</v>
      </c>
      <c r="B55" s="22">
        <v>44832</v>
      </c>
      <c r="C55" s="41" t="s">
        <v>611</v>
      </c>
      <c r="D55" s="25" t="s">
        <v>656</v>
      </c>
      <c r="E55" s="31">
        <v>5000</v>
      </c>
      <c r="F55" s="22">
        <v>44832</v>
      </c>
      <c r="G55" s="22"/>
      <c r="H55" s="31"/>
    </row>
    <row r="56" spans="1:8" ht="24" customHeight="1" x14ac:dyDescent="0.25">
      <c r="A56" s="26" t="s">
        <v>657</v>
      </c>
      <c r="B56" s="27">
        <v>44833</v>
      </c>
      <c r="C56" s="41" t="s">
        <v>659</v>
      </c>
      <c r="D56" s="23" t="s">
        <v>660</v>
      </c>
      <c r="E56" s="31">
        <v>5000</v>
      </c>
      <c r="F56" s="27">
        <v>44833</v>
      </c>
      <c r="G56" s="22"/>
      <c r="H56" s="31"/>
    </row>
    <row r="57" spans="1:8" ht="24" customHeight="1" x14ac:dyDescent="0.25">
      <c r="A57" s="24" t="s">
        <v>669</v>
      </c>
      <c r="B57" s="22">
        <v>44838</v>
      </c>
      <c r="C57" s="41" t="s">
        <v>674</v>
      </c>
      <c r="D57" s="23" t="s">
        <v>671</v>
      </c>
      <c r="E57" s="31">
        <v>4000</v>
      </c>
      <c r="F57" s="22">
        <v>44838</v>
      </c>
      <c r="G57" s="22"/>
      <c r="H57" s="31"/>
    </row>
    <row r="58" spans="1:8" ht="24" customHeight="1" x14ac:dyDescent="0.25">
      <c r="A58" s="26" t="s">
        <v>672</v>
      </c>
      <c r="B58" s="27">
        <v>44845</v>
      </c>
      <c r="C58" s="41" t="s">
        <v>674</v>
      </c>
      <c r="D58" s="23" t="s">
        <v>675</v>
      </c>
      <c r="E58" s="31">
        <v>14500</v>
      </c>
      <c r="F58" s="22">
        <v>44845</v>
      </c>
      <c r="G58" s="22"/>
      <c r="H58" s="31"/>
    </row>
    <row r="59" spans="1:8" ht="24" customHeight="1" x14ac:dyDescent="0.25">
      <c r="A59" s="24" t="s">
        <v>682</v>
      </c>
      <c r="B59" s="22">
        <v>44853</v>
      </c>
      <c r="C59" s="41" t="s">
        <v>681</v>
      </c>
      <c r="D59" s="23" t="s">
        <v>683</v>
      </c>
      <c r="E59" s="31">
        <v>200</v>
      </c>
      <c r="F59" s="22">
        <v>44853</v>
      </c>
      <c r="G59" s="22"/>
      <c r="H59" s="31"/>
    </row>
    <row r="60" spans="1:8" ht="24" customHeight="1" x14ac:dyDescent="0.25">
      <c r="A60" s="26" t="s">
        <v>695</v>
      </c>
      <c r="B60" s="27">
        <v>44861</v>
      </c>
      <c r="C60" s="54" t="s">
        <v>697</v>
      </c>
      <c r="D60" s="25" t="s">
        <v>698</v>
      </c>
      <c r="E60" s="31">
        <v>196.2</v>
      </c>
      <c r="F60" s="22">
        <v>44861</v>
      </c>
      <c r="G60" s="22"/>
      <c r="H60" s="31"/>
    </row>
    <row r="61" spans="1:8" ht="24" customHeight="1" x14ac:dyDescent="0.25">
      <c r="A61" s="26" t="s">
        <v>699</v>
      </c>
      <c r="B61" s="27">
        <v>44861</v>
      </c>
      <c r="C61" s="41" t="s">
        <v>674</v>
      </c>
      <c r="D61" s="23" t="s">
        <v>701</v>
      </c>
      <c r="E61" s="31">
        <v>2000</v>
      </c>
      <c r="F61" s="22">
        <v>44861</v>
      </c>
      <c r="G61" s="22"/>
      <c r="H61" s="31"/>
    </row>
    <row r="62" spans="1:8" ht="24" customHeight="1" x14ac:dyDescent="0.25">
      <c r="A62" s="26" t="s">
        <v>702</v>
      </c>
      <c r="B62" s="27">
        <v>44862</v>
      </c>
      <c r="C62" s="41" t="s">
        <v>704</v>
      </c>
      <c r="D62" s="23" t="s">
        <v>705</v>
      </c>
      <c r="E62" s="31">
        <v>420</v>
      </c>
      <c r="F62" s="22">
        <v>44862</v>
      </c>
      <c r="G62" s="22"/>
      <c r="H62" s="31"/>
    </row>
    <row r="63" spans="1:8" ht="24" customHeight="1" x14ac:dyDescent="0.25">
      <c r="A63" s="26" t="s">
        <v>714</v>
      </c>
      <c r="B63" s="27">
        <v>44872</v>
      </c>
      <c r="C63" s="54" t="s">
        <v>721</v>
      </c>
      <c r="D63" s="23"/>
      <c r="E63" s="31">
        <v>700</v>
      </c>
      <c r="F63" s="22">
        <v>44872</v>
      </c>
      <c r="G63" s="22"/>
      <c r="H63" s="31"/>
    </row>
    <row r="64" spans="1:8" ht="24" customHeight="1" x14ac:dyDescent="0.25">
      <c r="A64" s="26" t="s">
        <v>716</v>
      </c>
      <c r="B64" s="27">
        <v>44872</v>
      </c>
      <c r="C64" s="54" t="s">
        <v>722</v>
      </c>
      <c r="D64" s="23" t="s">
        <v>724</v>
      </c>
      <c r="E64" s="31">
        <v>300</v>
      </c>
      <c r="F64" s="22">
        <v>44872</v>
      </c>
      <c r="G64" s="22"/>
      <c r="H64" s="31"/>
    </row>
    <row r="65" spans="1:8" ht="24" customHeight="1" x14ac:dyDescent="0.25">
      <c r="A65" s="26" t="s">
        <v>718</v>
      </c>
      <c r="B65" s="27">
        <v>44879</v>
      </c>
      <c r="C65" s="54" t="s">
        <v>720</v>
      </c>
      <c r="D65" s="23" t="s">
        <v>723</v>
      </c>
      <c r="E65" s="31">
        <v>800</v>
      </c>
      <c r="F65" s="22">
        <v>44879</v>
      </c>
      <c r="G65" s="22"/>
      <c r="H65" s="31"/>
    </row>
    <row r="66" spans="1:8" ht="24" customHeight="1" x14ac:dyDescent="0.25">
      <c r="A66" s="26" t="s">
        <v>725</v>
      </c>
      <c r="B66" s="27">
        <v>44881</v>
      </c>
      <c r="C66" s="41" t="s">
        <v>727</v>
      </c>
      <c r="D66" s="23" t="s">
        <v>728</v>
      </c>
      <c r="E66" s="31">
        <v>300</v>
      </c>
      <c r="F66" s="22">
        <v>44881</v>
      </c>
      <c r="G66" s="22"/>
      <c r="H66" s="31"/>
    </row>
    <row r="67" spans="1:8" ht="24" customHeight="1" x14ac:dyDescent="0.25">
      <c r="A67" s="26" t="s">
        <v>740</v>
      </c>
      <c r="B67" s="27">
        <v>44888</v>
      </c>
      <c r="C67" s="41" t="s">
        <v>741</v>
      </c>
      <c r="D67" s="23" t="s">
        <v>742</v>
      </c>
      <c r="E67" s="31">
        <v>5000</v>
      </c>
      <c r="F67" s="22">
        <v>44888</v>
      </c>
      <c r="G67" s="22"/>
      <c r="H67" s="31"/>
    </row>
    <row r="68" spans="1:8" ht="24" customHeight="1" x14ac:dyDescent="0.25">
      <c r="A68" s="26" t="s">
        <v>746</v>
      </c>
      <c r="B68" s="27">
        <v>44896</v>
      </c>
      <c r="C68" s="41" t="s">
        <v>748</v>
      </c>
      <c r="D68" s="23" t="s">
        <v>749</v>
      </c>
      <c r="E68" s="31">
        <v>5900</v>
      </c>
      <c r="F68" s="22">
        <v>44896</v>
      </c>
      <c r="G68" s="22"/>
      <c r="H68" s="31"/>
    </row>
    <row r="69" spans="1:8" ht="24" customHeight="1" x14ac:dyDescent="0.25">
      <c r="A69" s="26" t="s">
        <v>750</v>
      </c>
      <c r="B69" s="27">
        <v>44897</v>
      </c>
      <c r="C69" s="241" t="s">
        <v>752</v>
      </c>
      <c r="D69" s="23" t="s">
        <v>753</v>
      </c>
      <c r="E69" s="31">
        <v>115</v>
      </c>
      <c r="F69" s="22">
        <v>44897</v>
      </c>
      <c r="G69" s="22"/>
      <c r="H69" s="31"/>
    </row>
    <row r="70" spans="1:8" ht="24" customHeight="1" x14ac:dyDescent="0.25">
      <c r="A70" s="26" t="s">
        <v>763</v>
      </c>
      <c r="B70" s="27">
        <v>44898</v>
      </c>
      <c r="C70" s="54" t="s">
        <v>721</v>
      </c>
      <c r="D70" s="64" t="s">
        <v>765</v>
      </c>
      <c r="E70" s="31">
        <v>1000</v>
      </c>
      <c r="F70" s="22">
        <v>44898</v>
      </c>
      <c r="G70" s="22"/>
      <c r="H70" s="31"/>
    </row>
    <row r="71" spans="1:8" ht="24" customHeight="1" x14ac:dyDescent="0.25">
      <c r="A71" s="26"/>
      <c r="B71" s="27"/>
      <c r="C71" s="242"/>
      <c r="D71" s="23"/>
      <c r="E71" s="31"/>
      <c r="F71" s="22"/>
      <c r="G71" s="22"/>
      <c r="H71" s="31"/>
    </row>
    <row r="72" spans="1:8" ht="24" customHeight="1" x14ac:dyDescent="0.25">
      <c r="A72" s="26"/>
      <c r="B72" s="27"/>
      <c r="C72" s="54"/>
      <c r="D72" s="23"/>
      <c r="E72" s="31"/>
      <c r="F72" s="22"/>
      <c r="G72" s="22"/>
      <c r="H72" s="31"/>
    </row>
    <row r="73" spans="1:8" ht="24" customHeight="1" x14ac:dyDescent="0.3">
      <c r="A73" s="26"/>
      <c r="B73" s="27"/>
      <c r="C73" s="243"/>
      <c r="D73" s="23"/>
      <c r="E73" s="31"/>
      <c r="F73" s="22"/>
      <c r="G73" s="22"/>
      <c r="H73" s="31"/>
    </row>
    <row r="74" spans="1:8" s="38" customFormat="1" ht="24" customHeight="1" x14ac:dyDescent="0.3">
      <c r="A74" s="32"/>
      <c r="B74" s="33"/>
      <c r="C74" s="54"/>
      <c r="D74" s="35"/>
      <c r="E74" s="36"/>
      <c r="F74" s="37"/>
      <c r="G74" s="37"/>
      <c r="H74" s="36"/>
    </row>
    <row r="75" spans="1:8" ht="24" customHeight="1" x14ac:dyDescent="0.25">
      <c r="A75" s="26"/>
      <c r="B75" s="33"/>
      <c r="C75" s="41"/>
      <c r="D75" s="34"/>
      <c r="E75" s="31"/>
      <c r="F75" s="22"/>
      <c r="G75" s="22"/>
      <c r="H75" s="31"/>
    </row>
    <row r="76" spans="1:8" ht="24" customHeight="1" x14ac:dyDescent="0.25">
      <c r="A76" s="26"/>
      <c r="B76" s="33"/>
      <c r="C76" s="41"/>
      <c r="D76" s="34"/>
      <c r="E76" s="31"/>
      <c r="F76" s="22"/>
      <c r="G76" s="22"/>
      <c r="H76" s="31"/>
    </row>
    <row r="77" spans="1:8" ht="24" customHeight="1" x14ac:dyDescent="0.25">
      <c r="A77" s="26"/>
      <c r="B77" s="27"/>
      <c r="C77" s="54"/>
      <c r="D77" s="23"/>
      <c r="E77" s="31"/>
      <c r="F77" s="22"/>
      <c r="G77" s="22"/>
      <c r="H77" s="31"/>
    </row>
    <row r="78" spans="1:8" ht="24" customHeight="1" x14ac:dyDescent="0.25">
      <c r="A78" s="26"/>
      <c r="B78" s="27"/>
      <c r="C78" s="54"/>
      <c r="D78" s="23"/>
      <c r="E78" s="31"/>
      <c r="F78" s="22"/>
      <c r="G78" s="22"/>
      <c r="H78" s="31"/>
    </row>
    <row r="79" spans="1:8" ht="24" customHeight="1" x14ac:dyDescent="0.25">
      <c r="A79" s="26"/>
      <c r="B79" s="27"/>
      <c r="C79" s="54"/>
      <c r="D79" s="23"/>
      <c r="E79" s="31"/>
      <c r="F79" s="22"/>
      <c r="G79" s="22"/>
      <c r="H79" s="31"/>
    </row>
    <row r="80" spans="1:8" ht="24" customHeight="1" x14ac:dyDescent="0.25">
      <c r="A80" s="26"/>
      <c r="B80" s="27"/>
      <c r="C80" s="41"/>
      <c r="D80" s="23"/>
      <c r="E80" s="31"/>
      <c r="F80" s="22"/>
      <c r="G80" s="22"/>
      <c r="H80" s="31"/>
    </row>
    <row r="81" spans="1:8" ht="24" customHeight="1" x14ac:dyDescent="0.25">
      <c r="A81" s="26"/>
      <c r="B81" s="27"/>
      <c r="C81" s="54"/>
      <c r="D81" s="23"/>
      <c r="E81" s="31"/>
      <c r="F81" s="22"/>
      <c r="G81" s="22"/>
      <c r="H81" s="31"/>
    </row>
    <row r="82" spans="1:8" ht="24" customHeight="1" x14ac:dyDescent="0.25">
      <c r="A82" s="26"/>
      <c r="B82" s="27"/>
      <c r="C82" s="54"/>
      <c r="D82" s="23"/>
      <c r="E82" s="31"/>
      <c r="F82" s="22"/>
      <c r="G82" s="22"/>
      <c r="H82" s="31"/>
    </row>
    <row r="83" spans="1:8" ht="24" customHeight="1" x14ac:dyDescent="0.25">
      <c r="A83" s="26"/>
      <c r="B83" s="27"/>
      <c r="C83" s="242"/>
      <c r="D83" s="23"/>
      <c r="E83" s="31"/>
      <c r="F83" s="22"/>
      <c r="G83" s="22"/>
      <c r="H83" s="31"/>
    </row>
    <row r="84" spans="1:8" ht="24" customHeight="1" x14ac:dyDescent="0.25">
      <c r="A84" s="26"/>
      <c r="B84" s="27"/>
      <c r="C84" s="41"/>
      <c r="D84" s="23"/>
      <c r="E84" s="31"/>
      <c r="F84" s="22"/>
      <c r="G84" s="22"/>
      <c r="H84" s="31"/>
    </row>
    <row r="85" spans="1:8" x14ac:dyDescent="0.25">
      <c r="A85" s="26"/>
      <c r="B85" s="27"/>
      <c r="C85" s="41"/>
      <c r="D85" s="23"/>
      <c r="E85" s="31"/>
      <c r="F85" s="22"/>
      <c r="G85" s="22"/>
      <c r="H85" s="31"/>
    </row>
    <row r="86" spans="1:8" x14ac:dyDescent="0.25">
      <c r="A86" s="26"/>
      <c r="B86" s="27"/>
      <c r="C86" s="54"/>
      <c r="D86" s="23"/>
      <c r="E86" s="31"/>
      <c r="F86" s="22"/>
      <c r="G86" s="22"/>
      <c r="H86" s="31"/>
    </row>
    <row r="87" spans="1:8" x14ac:dyDescent="0.25">
      <c r="A87" s="26"/>
      <c r="B87" s="27"/>
      <c r="C87" s="240"/>
      <c r="D87" s="28"/>
      <c r="E87" s="60"/>
      <c r="F87" s="27"/>
      <c r="G87" s="27"/>
      <c r="H87" s="60"/>
    </row>
    <row r="88" spans="1:8" s="38" customFormat="1" x14ac:dyDescent="0.3">
      <c r="A88" s="39"/>
      <c r="B88" s="37"/>
      <c r="C88" s="41"/>
      <c r="D88" s="34"/>
      <c r="E88" s="62"/>
      <c r="F88" s="37"/>
      <c r="G88" s="34"/>
      <c r="H88" s="62"/>
    </row>
    <row r="89" spans="1:8" x14ac:dyDescent="0.25">
      <c r="A89" s="26"/>
      <c r="B89" s="27"/>
      <c r="C89" s="54"/>
      <c r="D89" s="23"/>
      <c r="E89" s="31"/>
      <c r="F89" s="22"/>
      <c r="G89" s="22"/>
      <c r="H89" s="59"/>
    </row>
    <row r="90" spans="1:8" x14ac:dyDescent="0.25">
      <c r="A90" s="61"/>
      <c r="B90" s="27"/>
      <c r="C90" s="54"/>
      <c r="D90" s="23"/>
      <c r="E90" s="31"/>
      <c r="F90" s="22"/>
      <c r="G90" s="22"/>
      <c r="H90" s="31"/>
    </row>
    <row r="91" spans="1:8" x14ac:dyDescent="0.25">
      <c r="A91" s="26"/>
      <c r="B91" s="27"/>
      <c r="C91" s="54"/>
      <c r="D91" s="23"/>
      <c r="E91" s="31"/>
      <c r="F91" s="22"/>
      <c r="G91" s="22"/>
      <c r="H91" s="31"/>
    </row>
    <row r="92" spans="1:8" x14ac:dyDescent="0.25">
      <c r="A92" s="24"/>
      <c r="B92" s="24"/>
      <c r="C92" s="54"/>
      <c r="D92" s="23"/>
      <c r="E92" s="31"/>
      <c r="F92" s="22"/>
      <c r="G92" s="22"/>
      <c r="H92" s="31"/>
    </row>
    <row r="93" spans="1:8" x14ac:dyDescent="0.25">
      <c r="A93" s="26"/>
      <c r="B93" s="27"/>
      <c r="C93" s="54"/>
      <c r="D93" s="25"/>
      <c r="E93" s="31"/>
      <c r="F93" s="22"/>
      <c r="G93" s="22"/>
      <c r="H93" s="31"/>
    </row>
    <row r="94" spans="1:8" x14ac:dyDescent="0.25">
      <c r="A94" s="26"/>
      <c r="B94" s="27"/>
      <c r="C94" s="54"/>
      <c r="D94" s="23"/>
      <c r="E94" s="31"/>
      <c r="F94" s="22"/>
      <c r="G94" s="22"/>
      <c r="H94" s="31"/>
    </row>
    <row r="95" spans="1:8" x14ac:dyDescent="0.25">
      <c r="A95" s="24"/>
      <c r="B95" s="24"/>
      <c r="C95" s="41"/>
      <c r="D95" s="23"/>
      <c r="E95" s="31"/>
      <c r="F95" s="22"/>
      <c r="G95" s="22"/>
      <c r="H95" s="31"/>
    </row>
    <row r="96" spans="1:8" x14ac:dyDescent="0.25">
      <c r="A96" s="26"/>
      <c r="B96" s="27"/>
      <c r="C96" s="54"/>
      <c r="D96" s="23"/>
      <c r="E96" s="31"/>
      <c r="F96" s="22"/>
      <c r="G96" s="22"/>
      <c r="H96" s="31"/>
    </row>
    <row r="97" spans="1:8" x14ac:dyDescent="0.25">
      <c r="A97" s="26"/>
      <c r="B97" s="27"/>
      <c r="C97" s="54"/>
      <c r="D97" s="23"/>
      <c r="E97" s="31"/>
      <c r="F97" s="22"/>
      <c r="G97" s="22"/>
      <c r="H97" s="31"/>
    </row>
    <row r="98" spans="1:8" x14ac:dyDescent="0.25">
      <c r="A98" s="24"/>
      <c r="B98" s="24"/>
      <c r="C98" s="54"/>
      <c r="D98" s="23"/>
      <c r="E98" s="31"/>
      <c r="F98" s="22"/>
      <c r="G98" s="22"/>
      <c r="H98" s="31"/>
    </row>
    <row r="99" spans="1:8" x14ac:dyDescent="0.25">
      <c r="A99" s="26"/>
      <c r="B99" s="27"/>
      <c r="C99" s="241"/>
      <c r="D99" s="23"/>
      <c r="E99" s="31"/>
      <c r="F99" s="22"/>
      <c r="G99" s="22"/>
      <c r="H99" s="31"/>
    </row>
    <row r="100" spans="1:8" x14ac:dyDescent="0.25">
      <c r="A100" s="26"/>
      <c r="B100" s="27"/>
      <c r="C100" s="54"/>
      <c r="D100" s="23"/>
      <c r="E100" s="31"/>
      <c r="F100" s="22"/>
      <c r="G100" s="22"/>
      <c r="H100" s="59"/>
    </row>
    <row r="101" spans="1:8" x14ac:dyDescent="0.25">
      <c r="A101" s="26"/>
      <c r="B101" s="27"/>
      <c r="C101" s="42"/>
      <c r="D101" s="23"/>
      <c r="E101" s="31"/>
      <c r="F101" s="22"/>
      <c r="G101" s="22"/>
      <c r="H101" s="31"/>
    </row>
    <row r="102" spans="1:8" x14ac:dyDescent="0.25">
      <c r="A102" s="26"/>
      <c r="B102" s="27"/>
      <c r="C102" s="42"/>
      <c r="D102" s="23"/>
      <c r="E102" s="31"/>
      <c r="F102" s="22"/>
      <c r="G102" s="22"/>
      <c r="H102" s="31"/>
    </row>
    <row r="103" spans="1:8" x14ac:dyDescent="0.25">
      <c r="A103" s="24"/>
      <c r="B103" s="22"/>
      <c r="C103" s="42"/>
      <c r="D103" s="23"/>
      <c r="E103" s="31"/>
      <c r="F103" s="22"/>
      <c r="G103" s="22"/>
      <c r="H103" s="31"/>
    </row>
    <row r="104" spans="1:8" x14ac:dyDescent="0.25">
      <c r="A104" s="24"/>
      <c r="B104" s="22"/>
      <c r="C104" s="41"/>
      <c r="D104" s="23"/>
      <c r="E104" s="31"/>
      <c r="F104" s="22"/>
      <c r="G104" s="22"/>
      <c r="H104" s="31"/>
    </row>
    <row r="105" spans="1:8" x14ac:dyDescent="0.25">
      <c r="A105" s="24"/>
      <c r="B105" s="22"/>
      <c r="C105" s="54"/>
      <c r="D105" s="43"/>
      <c r="E105" s="31"/>
      <c r="F105" s="22"/>
      <c r="G105" s="22"/>
      <c r="H105" s="31"/>
    </row>
    <row r="106" spans="1:8" x14ac:dyDescent="0.25">
      <c r="A106" s="24"/>
      <c r="B106" s="22"/>
      <c r="C106" s="41"/>
      <c r="D106" s="23"/>
      <c r="E106" s="31"/>
      <c r="F106" s="22"/>
      <c r="G106" s="22"/>
      <c r="H106" s="31"/>
    </row>
    <row r="107" spans="1:8" x14ac:dyDescent="0.25">
      <c r="A107" s="24"/>
      <c r="B107" s="22"/>
      <c r="C107" s="242"/>
      <c r="D107" s="23"/>
      <c r="E107" s="31"/>
      <c r="F107" s="22"/>
      <c r="G107" s="22"/>
      <c r="H107" s="31"/>
    </row>
    <row r="108" spans="1:8" x14ac:dyDescent="0.25">
      <c r="A108" s="24"/>
      <c r="B108" s="22"/>
      <c r="C108" s="41"/>
      <c r="D108" s="23"/>
      <c r="E108" s="31"/>
      <c r="F108" s="22"/>
      <c r="G108" s="22"/>
      <c r="H108" s="31"/>
    </row>
    <row r="109" spans="1:8" x14ac:dyDescent="0.25">
      <c r="A109" s="24"/>
      <c r="B109" s="22"/>
      <c r="C109" s="41"/>
      <c r="D109" s="23"/>
      <c r="E109" s="31"/>
      <c r="F109" s="22"/>
      <c r="G109" s="22"/>
      <c r="H109" s="31"/>
    </row>
    <row r="110" spans="1:8" x14ac:dyDescent="0.25">
      <c r="A110" s="24"/>
      <c r="B110" s="22"/>
      <c r="C110" s="42"/>
      <c r="D110" s="23"/>
      <c r="E110" s="31"/>
      <c r="F110" s="22"/>
      <c r="G110" s="22"/>
      <c r="H110" s="31"/>
    </row>
    <row r="111" spans="1:8" x14ac:dyDescent="0.25">
      <c r="A111" s="24"/>
      <c r="B111" s="22"/>
      <c r="C111" s="42"/>
      <c r="D111" s="23"/>
      <c r="E111" s="31"/>
      <c r="F111" s="22"/>
      <c r="G111" s="22"/>
      <c r="H111" s="31"/>
    </row>
    <row r="112" spans="1:8" x14ac:dyDescent="0.25">
      <c r="A112" s="24"/>
      <c r="B112" s="22"/>
      <c r="C112" s="54"/>
      <c r="D112" s="23"/>
      <c r="E112" s="31"/>
      <c r="F112" s="22"/>
      <c r="G112" s="22"/>
      <c r="H112" s="31"/>
    </row>
    <row r="113" spans="1:8" x14ac:dyDescent="0.25">
      <c r="A113" s="24"/>
      <c r="B113" s="22"/>
      <c r="C113" s="41"/>
      <c r="D113" s="23"/>
      <c r="E113" s="31"/>
      <c r="F113" s="22"/>
      <c r="G113" s="22"/>
      <c r="H113" s="31"/>
    </row>
    <row r="114" spans="1:8" x14ac:dyDescent="0.25">
      <c r="A114" s="24"/>
      <c r="B114" s="22"/>
      <c r="C114" s="41"/>
      <c r="D114" s="23"/>
      <c r="E114" s="31"/>
      <c r="F114" s="22"/>
      <c r="G114" s="22"/>
      <c r="H114" s="31"/>
    </row>
    <row r="115" spans="1:8" x14ac:dyDescent="0.25">
      <c r="A115" s="24"/>
      <c r="B115" s="22"/>
      <c r="C115" s="41"/>
      <c r="D115" s="23"/>
      <c r="E115" s="31"/>
      <c r="F115" s="22"/>
      <c r="G115" s="22"/>
      <c r="H115" s="31"/>
    </row>
    <row r="116" spans="1:8" x14ac:dyDescent="0.25">
      <c r="A116" s="24"/>
      <c r="B116" s="22"/>
      <c r="C116" s="244"/>
      <c r="D116" s="23"/>
      <c r="E116" s="31"/>
      <c r="F116" s="22"/>
      <c r="G116" s="22"/>
      <c r="H116" s="31"/>
    </row>
    <row r="117" spans="1:8" x14ac:dyDescent="0.25">
      <c r="A117" s="24"/>
      <c r="B117" s="22"/>
      <c r="C117" s="41"/>
      <c r="D117" s="23"/>
      <c r="E117" s="31"/>
      <c r="F117" s="22"/>
      <c r="G117" s="22"/>
      <c r="H117" s="31"/>
    </row>
    <row r="118" spans="1:8" x14ac:dyDescent="0.25">
      <c r="A118" s="24"/>
      <c r="B118" s="22"/>
      <c r="C118" s="42"/>
      <c r="D118" s="23"/>
      <c r="E118" s="31"/>
      <c r="F118" s="22"/>
      <c r="G118" s="22"/>
      <c r="H118" s="31"/>
    </row>
    <row r="119" spans="1:8" x14ac:dyDescent="0.25">
      <c r="A119" s="24"/>
      <c r="B119" s="22"/>
      <c r="C119" s="41"/>
      <c r="D119" s="23"/>
      <c r="E119" s="31"/>
      <c r="F119" s="22"/>
      <c r="G119" s="22"/>
      <c r="H119" s="31"/>
    </row>
    <row r="120" spans="1:8" x14ac:dyDescent="0.25">
      <c r="A120" s="24"/>
      <c r="B120" s="22"/>
      <c r="C120" s="54"/>
      <c r="D120" s="23"/>
      <c r="E120" s="31"/>
      <c r="F120" s="22"/>
      <c r="G120" s="22"/>
      <c r="H120" s="31"/>
    </row>
    <row r="121" spans="1:8" x14ac:dyDescent="0.25">
      <c r="A121" s="24"/>
      <c r="B121" s="22"/>
      <c r="C121" s="54"/>
      <c r="D121" s="23"/>
      <c r="E121" s="31"/>
      <c r="F121" s="22"/>
      <c r="G121" s="22"/>
      <c r="H121" s="31"/>
    </row>
    <row r="122" spans="1:8" x14ac:dyDescent="0.25">
      <c r="A122" s="24"/>
      <c r="B122" s="22"/>
      <c r="C122" s="41"/>
      <c r="D122" s="23"/>
      <c r="E122" s="31"/>
      <c r="F122" s="22"/>
      <c r="G122" s="22"/>
      <c r="H122" s="31"/>
    </row>
    <row r="123" spans="1:8" x14ac:dyDescent="0.25">
      <c r="A123" s="24"/>
      <c r="B123" s="22"/>
      <c r="C123" s="41"/>
      <c r="D123" s="23"/>
      <c r="E123" s="31"/>
      <c r="F123" s="22"/>
      <c r="G123" s="22"/>
      <c r="H123" s="31"/>
    </row>
    <row r="124" spans="1:8" x14ac:dyDescent="0.25">
      <c r="A124" s="24"/>
      <c r="B124" s="22"/>
      <c r="C124" s="63"/>
      <c r="D124" s="23"/>
      <c r="E124" s="31"/>
      <c r="F124" s="22"/>
      <c r="G124" s="22"/>
      <c r="H124" s="31"/>
    </row>
    <row r="125" spans="1:8" x14ac:dyDescent="0.25">
      <c r="A125" s="24"/>
      <c r="B125" s="22"/>
      <c r="C125" s="54"/>
      <c r="D125" s="23"/>
      <c r="E125" s="31"/>
      <c r="F125" s="22"/>
      <c r="G125" s="22"/>
      <c r="H125" s="31"/>
    </row>
    <row r="126" spans="1:8" x14ac:dyDescent="0.25">
      <c r="A126" s="24"/>
      <c r="B126" s="22"/>
      <c r="C126" s="54"/>
      <c r="D126" s="23"/>
      <c r="E126" s="31"/>
      <c r="F126" s="22"/>
      <c r="G126" s="22"/>
      <c r="H126" s="31"/>
    </row>
    <row r="127" spans="1:8" x14ac:dyDescent="0.25">
      <c r="A127" s="24"/>
      <c r="B127" s="22"/>
      <c r="C127" s="54"/>
      <c r="D127" s="23"/>
      <c r="E127" s="31"/>
      <c r="F127" s="22"/>
      <c r="G127" s="22"/>
      <c r="H127" s="31"/>
    </row>
    <row r="128" spans="1:8" x14ac:dyDescent="0.25">
      <c r="A128" s="50"/>
      <c r="B128" s="52"/>
      <c r="C128" s="54"/>
      <c r="D128" s="23"/>
      <c r="E128" s="31"/>
      <c r="F128" s="22"/>
      <c r="G128" s="22"/>
      <c r="H128" s="31"/>
    </row>
    <row r="129" spans="1:8" x14ac:dyDescent="0.25">
      <c r="A129" s="24"/>
      <c r="B129" s="22"/>
      <c r="C129" s="54"/>
      <c r="D129" s="23"/>
      <c r="E129" s="31"/>
      <c r="F129" s="22"/>
      <c r="G129" s="22"/>
      <c r="H129" s="31"/>
    </row>
    <row r="130" spans="1:8" x14ac:dyDescent="0.25">
      <c r="A130" s="24"/>
      <c r="B130" s="22"/>
      <c r="C130" s="41"/>
      <c r="D130" s="23"/>
      <c r="E130" s="31"/>
      <c r="F130" s="22"/>
      <c r="G130" s="22"/>
      <c r="H130" s="31"/>
    </row>
    <row r="131" spans="1:8" x14ac:dyDescent="0.25">
      <c r="A131" s="24"/>
      <c r="B131" s="22"/>
      <c r="C131" s="54"/>
      <c r="D131" s="23"/>
      <c r="E131" s="31"/>
      <c r="F131" s="22"/>
      <c r="G131" s="22"/>
      <c r="H131" s="31"/>
    </row>
    <row r="132" spans="1:8" x14ac:dyDescent="0.25">
      <c r="A132" s="24"/>
      <c r="B132" s="22"/>
      <c r="C132" s="41"/>
      <c r="D132" s="23"/>
      <c r="E132" s="31"/>
      <c r="F132" s="22"/>
      <c r="G132" s="22"/>
      <c r="H132" s="31"/>
    </row>
    <row r="133" spans="1:8" x14ac:dyDescent="0.25">
      <c r="A133" s="24"/>
      <c r="B133" s="22"/>
      <c r="C133" s="245"/>
      <c r="D133" s="23"/>
      <c r="E133" s="31"/>
      <c r="F133" s="22"/>
      <c r="G133" s="22"/>
      <c r="H133" s="31"/>
    </row>
    <row r="134" spans="1:8" x14ac:dyDescent="0.25">
      <c r="A134" s="24"/>
      <c r="B134" s="22"/>
      <c r="C134" s="246"/>
      <c r="D134" s="23"/>
      <c r="E134" s="31"/>
      <c r="F134" s="22"/>
      <c r="G134" s="22"/>
      <c r="H134" s="31"/>
    </row>
    <row r="135" spans="1:8" x14ac:dyDescent="0.25">
      <c r="A135" s="24"/>
      <c r="B135" s="22"/>
      <c r="C135" s="54"/>
      <c r="D135" s="23"/>
      <c r="E135" s="31"/>
      <c r="F135" s="22"/>
      <c r="G135" s="22"/>
      <c r="H135" s="31"/>
    </row>
    <row r="136" spans="1:8" x14ac:dyDescent="0.25">
      <c r="A136" s="24"/>
      <c r="B136" s="22"/>
      <c r="C136" s="242"/>
      <c r="D136" s="23"/>
      <c r="E136" s="31"/>
      <c r="F136" s="22"/>
      <c r="G136" s="22"/>
      <c r="H136" s="31"/>
    </row>
    <row r="137" spans="1:8" x14ac:dyDescent="0.25">
      <c r="A137" s="24"/>
      <c r="B137" s="22"/>
      <c r="C137" s="54"/>
      <c r="D137" s="23"/>
      <c r="E137" s="31"/>
      <c r="F137" s="22"/>
      <c r="G137" s="22"/>
      <c r="H137" s="31"/>
    </row>
    <row r="138" spans="1:8" x14ac:dyDescent="0.25">
      <c r="A138" s="24"/>
      <c r="B138" s="22"/>
      <c r="C138" s="54"/>
      <c r="D138" s="23"/>
      <c r="E138" s="31"/>
      <c r="F138" s="22"/>
      <c r="G138" s="22"/>
      <c r="H138" s="31"/>
    </row>
    <row r="139" spans="1:8" x14ac:dyDescent="0.25">
      <c r="A139" s="24"/>
      <c r="B139" s="22"/>
      <c r="C139" s="54"/>
      <c r="D139" s="23"/>
      <c r="E139" s="31"/>
      <c r="F139" s="22"/>
      <c r="G139" s="22"/>
      <c r="H139" s="31"/>
    </row>
    <row r="140" spans="1:8" x14ac:dyDescent="0.25">
      <c r="A140" s="24"/>
      <c r="B140" s="22"/>
      <c r="C140" s="54"/>
      <c r="D140" s="23"/>
      <c r="E140" s="31"/>
      <c r="F140" s="22"/>
      <c r="G140" s="22"/>
      <c r="H140" s="31"/>
    </row>
    <row r="141" spans="1:8" x14ac:dyDescent="0.25">
      <c r="A141" s="24"/>
      <c r="B141" s="22"/>
      <c r="C141" s="245"/>
      <c r="D141" s="23"/>
      <c r="E141" s="31"/>
      <c r="F141" s="22"/>
      <c r="G141" s="22"/>
      <c r="H141" s="31"/>
    </row>
    <row r="142" spans="1:8" x14ac:dyDescent="0.25">
      <c r="A142" s="24"/>
      <c r="B142" s="22"/>
      <c r="C142" s="41"/>
      <c r="D142" s="23"/>
      <c r="E142" s="31"/>
      <c r="F142" s="22"/>
      <c r="G142" s="22"/>
      <c r="H142" s="31"/>
    </row>
    <row r="143" spans="1:8" x14ac:dyDescent="0.25">
      <c r="A143" s="24"/>
      <c r="B143" s="22"/>
      <c r="C143" s="245"/>
      <c r="D143" s="23"/>
      <c r="E143" s="31"/>
      <c r="F143" s="22"/>
      <c r="G143" s="22"/>
      <c r="H143" s="31"/>
    </row>
    <row r="144" spans="1:8" x14ac:dyDescent="0.25">
      <c r="A144" s="24"/>
      <c r="B144" s="22"/>
      <c r="C144" s="245"/>
      <c r="D144" s="23"/>
      <c r="E144" s="31"/>
      <c r="F144" s="22"/>
      <c r="G144" s="65"/>
      <c r="H144" s="31"/>
    </row>
    <row r="145" spans="1:8" x14ac:dyDescent="0.25">
      <c r="A145" s="24"/>
      <c r="B145" s="22"/>
      <c r="C145" s="245"/>
      <c r="D145" s="23"/>
      <c r="E145" s="31"/>
      <c r="F145" s="22"/>
      <c r="G145" s="22"/>
      <c r="H145" s="31"/>
    </row>
    <row r="146" spans="1:8" x14ac:dyDescent="0.25">
      <c r="A146" s="24"/>
      <c r="B146" s="22"/>
      <c r="C146" s="245"/>
      <c r="D146" s="23"/>
      <c r="E146" s="31"/>
      <c r="F146" s="22"/>
      <c r="G146" s="22"/>
      <c r="H146" s="31"/>
    </row>
    <row r="147" spans="1:8" x14ac:dyDescent="0.25">
      <c r="A147" s="24"/>
      <c r="B147" s="22"/>
      <c r="C147" s="245"/>
      <c r="D147" s="23"/>
      <c r="E147" s="31"/>
      <c r="F147" s="22"/>
      <c r="G147" s="22"/>
      <c r="H147" s="31"/>
    </row>
    <row r="148" spans="1:8" x14ac:dyDescent="0.25">
      <c r="A148" s="24"/>
      <c r="B148" s="22"/>
      <c r="C148" s="41"/>
      <c r="D148" s="23"/>
      <c r="E148" s="31"/>
      <c r="F148" s="22"/>
      <c r="G148" s="22"/>
      <c r="H148" s="31"/>
    </row>
    <row r="149" spans="1:8" x14ac:dyDescent="0.25">
      <c r="A149" s="24"/>
      <c r="B149" s="22"/>
      <c r="C149" s="41"/>
      <c r="D149" s="23"/>
      <c r="E149" s="31"/>
      <c r="F149" s="22"/>
      <c r="G149" s="23"/>
      <c r="H149" s="31"/>
    </row>
    <row r="150" spans="1:8" x14ac:dyDescent="0.25">
      <c r="A150" s="24"/>
      <c r="B150" s="22"/>
      <c r="C150" s="41"/>
      <c r="D150" s="23"/>
      <c r="E150" s="31"/>
      <c r="F150" s="22"/>
      <c r="G150" s="22"/>
      <c r="H150" s="31"/>
    </row>
    <row r="151" spans="1:8" x14ac:dyDescent="0.25">
      <c r="A151" s="24"/>
      <c r="B151" s="22"/>
      <c r="C151" s="54"/>
      <c r="D151" s="23"/>
      <c r="E151" s="31"/>
      <c r="F151" s="22"/>
      <c r="G151" s="22"/>
      <c r="H151" s="31"/>
    </row>
    <row r="152" spans="1:8" x14ac:dyDescent="0.25">
      <c r="A152" s="24"/>
      <c r="B152" s="22"/>
      <c r="C152" s="41"/>
      <c r="D152" s="23"/>
      <c r="E152" s="31"/>
      <c r="F152" s="22"/>
      <c r="G152" s="22"/>
      <c r="H152" s="31"/>
    </row>
    <row r="153" spans="1:8" x14ac:dyDescent="0.25">
      <c r="A153" s="24"/>
      <c r="B153" s="22"/>
      <c r="C153" s="41"/>
      <c r="D153" s="23"/>
      <c r="E153" s="31"/>
      <c r="F153" s="22"/>
      <c r="G153" s="22"/>
      <c r="H153" s="31"/>
    </row>
    <row r="154" spans="1:8" x14ac:dyDescent="0.25">
      <c r="A154" s="24"/>
      <c r="B154" s="22"/>
      <c r="C154" s="41"/>
      <c r="D154" s="23"/>
      <c r="E154" s="31"/>
      <c r="F154" s="22"/>
      <c r="G154" s="22"/>
      <c r="H154" s="31"/>
    </row>
    <row r="155" spans="1:8" x14ac:dyDescent="0.25">
      <c r="A155" s="24"/>
      <c r="B155" s="22"/>
      <c r="C155" s="41"/>
      <c r="D155" s="23"/>
      <c r="E155" s="31"/>
      <c r="F155" s="23"/>
      <c r="G155" s="23"/>
      <c r="H155" s="31"/>
    </row>
    <row r="156" spans="1:8" x14ac:dyDescent="0.25">
      <c r="A156" s="24"/>
      <c r="B156" s="22"/>
      <c r="C156" s="54"/>
      <c r="D156" s="23"/>
      <c r="E156" s="31"/>
      <c r="F156" s="22"/>
      <c r="G156" s="22"/>
      <c r="H156" s="31"/>
    </row>
    <row r="157" spans="1:8" x14ac:dyDescent="0.25">
      <c r="A157" s="24"/>
      <c r="B157" s="22"/>
      <c r="C157" s="41"/>
      <c r="D157" s="23"/>
      <c r="E157" s="31"/>
      <c r="F157" s="22"/>
      <c r="G157" s="22"/>
      <c r="H157" s="31"/>
    </row>
    <row r="158" spans="1:8" x14ac:dyDescent="0.25">
      <c r="A158" s="24"/>
      <c r="B158" s="22"/>
      <c r="C158" s="245"/>
      <c r="D158" s="23"/>
      <c r="E158" s="31"/>
      <c r="F158" s="23"/>
      <c r="G158" s="23"/>
      <c r="H158" s="31"/>
    </row>
    <row r="159" spans="1:8" x14ac:dyDescent="0.25">
      <c r="A159" s="24"/>
      <c r="B159" s="22"/>
      <c r="C159" s="41"/>
      <c r="D159" s="23"/>
      <c r="E159" s="31"/>
      <c r="F159" s="23"/>
      <c r="G159" s="22"/>
      <c r="H159" s="31"/>
    </row>
    <row r="160" spans="1:8" x14ac:dyDescent="0.25">
      <c r="A160" s="24"/>
      <c r="B160" s="22"/>
      <c r="C160" s="41"/>
      <c r="D160" s="23"/>
      <c r="E160" s="31"/>
      <c r="F160" s="22"/>
      <c r="G160" s="22"/>
      <c r="H160" s="31"/>
    </row>
    <row r="161" spans="1:8" x14ac:dyDescent="0.25">
      <c r="A161" s="24"/>
      <c r="B161" s="22"/>
      <c r="C161" s="41"/>
      <c r="D161" s="23"/>
      <c r="E161" s="31"/>
      <c r="F161" s="22"/>
      <c r="G161" s="22"/>
      <c r="H161" s="31"/>
    </row>
    <row r="162" spans="1:8" x14ac:dyDescent="0.25">
      <c r="A162" s="24"/>
      <c r="B162" s="22"/>
      <c r="C162" s="41"/>
      <c r="D162" s="23"/>
      <c r="E162" s="31"/>
      <c r="F162" s="22"/>
      <c r="G162" s="22"/>
      <c r="H162" s="31"/>
    </row>
    <row r="163" spans="1:8" x14ac:dyDescent="0.25">
      <c r="A163" s="24"/>
      <c r="B163" s="22"/>
      <c r="C163" s="41"/>
      <c r="D163" s="23"/>
      <c r="E163" s="31"/>
      <c r="F163" s="22"/>
      <c r="G163" s="22"/>
      <c r="H163" s="31"/>
    </row>
    <row r="164" spans="1:8" x14ac:dyDescent="0.25">
      <c r="A164" s="24"/>
      <c r="B164" s="22"/>
      <c r="C164" s="41"/>
      <c r="D164" s="23"/>
      <c r="E164" s="31"/>
      <c r="F164" s="22"/>
      <c r="G164" s="22"/>
      <c r="H164" s="31"/>
    </row>
    <row r="165" spans="1:8" x14ac:dyDescent="0.25">
      <c r="A165" s="24"/>
      <c r="B165" s="22"/>
      <c r="C165" s="41"/>
      <c r="D165" s="23"/>
      <c r="E165" s="31"/>
      <c r="F165" s="22"/>
      <c r="G165" s="22"/>
      <c r="H165" s="31"/>
    </row>
    <row r="166" spans="1:8" x14ac:dyDescent="0.25">
      <c r="A166" s="24"/>
      <c r="B166" s="22"/>
      <c r="C166" s="54"/>
      <c r="D166" s="23"/>
      <c r="E166" s="31"/>
      <c r="F166" s="22"/>
      <c r="G166" s="22"/>
      <c r="H166" s="31"/>
    </row>
    <row r="167" spans="1:8" x14ac:dyDescent="0.25">
      <c r="A167" s="24"/>
      <c r="B167" s="22"/>
      <c r="C167" s="41"/>
      <c r="D167" s="23"/>
      <c r="E167" s="31"/>
      <c r="F167" s="22"/>
      <c r="G167" s="22"/>
      <c r="H167" s="31"/>
    </row>
    <row r="168" spans="1:8" x14ac:dyDescent="0.25">
      <c r="A168" s="24"/>
      <c r="B168" s="22"/>
      <c r="C168" s="41"/>
      <c r="D168" s="23"/>
      <c r="E168" s="31"/>
      <c r="F168" s="22"/>
      <c r="G168" s="22"/>
      <c r="H168" s="31"/>
    </row>
    <row r="169" spans="1:8" x14ac:dyDescent="0.25">
      <c r="A169" s="24"/>
      <c r="B169" s="22"/>
      <c r="C169" s="41"/>
      <c r="D169" s="23"/>
      <c r="E169" s="31"/>
      <c r="F169" s="22"/>
      <c r="G169" s="22"/>
      <c r="H169" s="31"/>
    </row>
    <row r="170" spans="1:8" x14ac:dyDescent="0.25">
      <c r="A170" s="24"/>
      <c r="B170" s="22"/>
      <c r="C170" s="41"/>
      <c r="D170" s="23"/>
      <c r="E170" s="31"/>
      <c r="F170" s="22"/>
      <c r="G170" s="22"/>
      <c r="H170" s="31"/>
    </row>
    <row r="171" spans="1:8" x14ac:dyDescent="0.25">
      <c r="A171" s="24"/>
      <c r="B171" s="22"/>
      <c r="C171" s="41"/>
      <c r="D171" s="23"/>
      <c r="E171" s="31"/>
      <c r="F171" s="22"/>
      <c r="G171" s="22"/>
      <c r="H171" s="31"/>
    </row>
    <row r="172" spans="1:8" x14ac:dyDescent="0.25">
      <c r="A172" s="24"/>
      <c r="B172" s="22"/>
      <c r="C172" s="54"/>
      <c r="D172" s="23"/>
      <c r="E172" s="31"/>
      <c r="F172" s="23"/>
      <c r="G172" s="23"/>
      <c r="H172" s="31"/>
    </row>
    <row r="173" spans="1:8" x14ac:dyDescent="0.25">
      <c r="A173" s="24"/>
      <c r="B173" s="22"/>
      <c r="C173" s="245"/>
      <c r="D173" s="23"/>
      <c r="E173" s="31"/>
      <c r="F173" s="22"/>
      <c r="G173" s="22"/>
      <c r="H173" s="31"/>
    </row>
    <row r="174" spans="1:8" x14ac:dyDescent="0.25">
      <c r="A174" s="24"/>
      <c r="B174" s="22"/>
      <c r="C174" s="54"/>
      <c r="D174" s="23"/>
      <c r="E174" s="31"/>
      <c r="F174" s="22"/>
      <c r="G174" s="22"/>
      <c r="H174" s="31"/>
    </row>
    <row r="175" spans="1:8" x14ac:dyDescent="0.25">
      <c r="A175" s="24"/>
      <c r="B175" s="22"/>
      <c r="C175" s="41"/>
      <c r="D175" s="23"/>
      <c r="E175" s="31"/>
      <c r="F175" s="23"/>
      <c r="G175" s="23"/>
      <c r="H175" s="31"/>
    </row>
    <row r="176" spans="1:8" x14ac:dyDescent="0.25">
      <c r="A176" s="24"/>
      <c r="B176" s="22"/>
      <c r="C176" s="54"/>
      <c r="D176" s="23"/>
      <c r="E176" s="31"/>
      <c r="F176" s="22"/>
      <c r="G176" s="22"/>
      <c r="H176" s="31"/>
    </row>
    <row r="177" spans="1:8" x14ac:dyDescent="0.25">
      <c r="A177" s="24"/>
      <c r="B177" s="22"/>
      <c r="C177" s="41"/>
      <c r="D177" s="23"/>
      <c r="E177" s="31"/>
      <c r="F177" s="22"/>
      <c r="G177" s="23"/>
      <c r="H177" s="31"/>
    </row>
    <row r="178" spans="1:8" x14ac:dyDescent="0.25">
      <c r="A178" s="24"/>
      <c r="B178" s="22"/>
      <c r="C178" s="41"/>
      <c r="D178" s="23"/>
      <c r="E178" s="31"/>
      <c r="F178" s="22"/>
      <c r="G178" s="23"/>
      <c r="H178" s="31"/>
    </row>
    <row r="179" spans="1:8" x14ac:dyDescent="0.25">
      <c r="A179" s="24"/>
      <c r="B179" s="22"/>
      <c r="C179" s="41"/>
      <c r="D179" s="23"/>
      <c r="E179" s="31"/>
      <c r="F179" s="22"/>
      <c r="G179" s="22"/>
      <c r="H179" s="31"/>
    </row>
    <row r="180" spans="1:8" x14ac:dyDescent="0.25">
      <c r="A180" s="24"/>
      <c r="B180" s="22"/>
      <c r="C180" s="54"/>
      <c r="D180" s="23"/>
      <c r="E180" s="31"/>
      <c r="F180" s="22"/>
      <c r="G180" s="22"/>
      <c r="H180" s="31"/>
    </row>
    <row r="181" spans="1:8" x14ac:dyDescent="0.25">
      <c r="A181" s="24"/>
      <c r="B181" s="22"/>
      <c r="C181" s="245"/>
      <c r="D181" s="23"/>
      <c r="E181" s="31"/>
      <c r="F181" s="22"/>
      <c r="G181" s="22"/>
      <c r="H181" s="31"/>
    </row>
    <row r="182" spans="1:8" x14ac:dyDescent="0.25">
      <c r="A182" s="24"/>
      <c r="B182" s="22"/>
      <c r="C182" s="41"/>
      <c r="D182" s="23"/>
      <c r="E182" s="31"/>
      <c r="F182" s="22"/>
      <c r="G182" s="22"/>
      <c r="H182" s="31"/>
    </row>
    <row r="183" spans="1:8" x14ac:dyDescent="0.25">
      <c r="A183" s="24"/>
      <c r="B183" s="22"/>
      <c r="C183" s="41"/>
      <c r="D183" s="23"/>
      <c r="E183" s="31"/>
      <c r="F183" s="22"/>
      <c r="G183" s="22"/>
      <c r="H183" s="31"/>
    </row>
    <row r="184" spans="1:8" x14ac:dyDescent="0.25">
      <c r="A184" s="24"/>
      <c r="B184" s="22"/>
      <c r="C184" s="41"/>
      <c r="D184" s="23"/>
      <c r="E184" s="31"/>
      <c r="F184" s="22"/>
      <c r="G184" s="23"/>
      <c r="H184" s="23"/>
    </row>
    <row r="185" spans="1:8" x14ac:dyDescent="0.25">
      <c r="A185" s="24"/>
      <c r="B185" s="22"/>
      <c r="C185" s="54"/>
      <c r="D185" s="23"/>
      <c r="E185" s="31"/>
      <c r="F185" s="22"/>
      <c r="G185" s="22"/>
      <c r="H185" s="31"/>
    </row>
    <row r="186" spans="1:8" x14ac:dyDescent="0.25">
      <c r="A186" s="24"/>
      <c r="B186" s="22"/>
      <c r="C186" s="41"/>
      <c r="D186" s="23"/>
      <c r="E186" s="31"/>
      <c r="F186" s="22"/>
      <c r="G186" s="22"/>
      <c r="H186" s="31"/>
    </row>
    <row r="187" spans="1:8" x14ac:dyDescent="0.25">
      <c r="A187" s="24"/>
      <c r="B187" s="22"/>
      <c r="C187" s="41"/>
      <c r="D187" s="23"/>
      <c r="E187" s="31"/>
      <c r="F187" s="22"/>
      <c r="G187" s="22"/>
      <c r="H187" s="31"/>
    </row>
    <row r="188" spans="1:8" x14ac:dyDescent="0.25">
      <c r="A188" s="24"/>
      <c r="B188" s="22"/>
      <c r="C188" s="41"/>
      <c r="D188" s="23"/>
      <c r="E188" s="31"/>
      <c r="F188" s="22"/>
      <c r="G188" s="22"/>
      <c r="H188" s="31"/>
    </row>
    <row r="189" spans="1:8" x14ac:dyDescent="0.25">
      <c r="A189" s="24"/>
      <c r="B189" s="22"/>
      <c r="C189" s="54"/>
      <c r="D189" s="23"/>
      <c r="E189" s="31"/>
      <c r="F189" s="22"/>
      <c r="G189" s="22"/>
      <c r="H189" s="31"/>
    </row>
    <row r="190" spans="1:8" x14ac:dyDescent="0.25">
      <c r="A190" s="24"/>
      <c r="B190" s="22"/>
      <c r="C190" s="41"/>
      <c r="D190" s="23"/>
      <c r="E190" s="31"/>
      <c r="F190" s="22"/>
      <c r="G190" s="22"/>
      <c r="H190" s="31"/>
    </row>
    <row r="191" spans="1:8" x14ac:dyDescent="0.25">
      <c r="A191" s="24"/>
      <c r="B191" s="22"/>
      <c r="C191" s="41"/>
      <c r="D191" s="23"/>
      <c r="E191" s="31"/>
      <c r="F191" s="22"/>
      <c r="G191" s="22"/>
      <c r="H191" s="31"/>
    </row>
    <row r="192" spans="1:8" x14ac:dyDescent="0.25">
      <c r="A192" s="24"/>
      <c r="B192" s="22"/>
      <c r="C192" s="41"/>
      <c r="D192" s="23"/>
      <c r="E192" s="31"/>
      <c r="F192" s="22"/>
      <c r="G192" s="22"/>
      <c r="H192" s="31"/>
    </row>
    <row r="193" spans="1:8" x14ac:dyDescent="0.25">
      <c r="A193" s="24"/>
      <c r="B193" s="22"/>
      <c r="C193" s="245"/>
      <c r="D193" s="23"/>
      <c r="E193" s="31"/>
      <c r="F193" s="22"/>
      <c r="G193" s="22"/>
      <c r="H193" s="31"/>
    </row>
    <row r="194" spans="1:8" x14ac:dyDescent="0.25">
      <c r="A194" s="24"/>
      <c r="B194" s="22"/>
      <c r="C194" s="41"/>
      <c r="D194" s="23"/>
      <c r="E194" s="31"/>
      <c r="F194" s="22"/>
      <c r="G194" s="23"/>
      <c r="H194" s="31"/>
    </row>
    <row r="195" spans="1:8" x14ac:dyDescent="0.25">
      <c r="A195" s="24"/>
      <c r="B195" s="22"/>
      <c r="C195" s="245"/>
      <c r="D195" s="23"/>
      <c r="E195" s="31"/>
      <c r="F195" s="22"/>
      <c r="G195" s="22"/>
      <c r="H195" s="31"/>
    </row>
    <row r="196" spans="1:8" x14ac:dyDescent="0.25">
      <c r="A196" s="24"/>
      <c r="B196" s="22"/>
      <c r="C196" s="41"/>
      <c r="D196" s="23"/>
      <c r="E196" s="31"/>
      <c r="F196" s="22"/>
      <c r="G196" s="22"/>
      <c r="H196" s="31"/>
    </row>
    <row r="197" spans="1:8" x14ac:dyDescent="0.25">
      <c r="A197" s="24"/>
      <c r="B197" s="22"/>
      <c r="C197" s="245"/>
      <c r="D197" s="23"/>
      <c r="E197" s="31"/>
      <c r="F197" s="22"/>
      <c r="G197" s="22"/>
      <c r="H197" s="31"/>
    </row>
    <row r="198" spans="1:8" x14ac:dyDescent="0.25">
      <c r="A198" s="24"/>
      <c r="B198" s="22"/>
      <c r="C198" s="41"/>
      <c r="D198" s="23"/>
      <c r="E198" s="31"/>
      <c r="F198" s="22"/>
      <c r="G198" s="22"/>
      <c r="H198" s="31"/>
    </row>
    <row r="199" spans="1:8" x14ac:dyDescent="0.25">
      <c r="A199" s="24"/>
      <c r="B199" s="22"/>
      <c r="C199" s="54"/>
      <c r="D199" s="23"/>
      <c r="E199" s="31"/>
      <c r="F199" s="22"/>
      <c r="G199" s="22"/>
      <c r="H199" s="31"/>
    </row>
    <row r="200" spans="1:8" x14ac:dyDescent="0.25">
      <c r="A200" s="24"/>
      <c r="B200" s="22"/>
      <c r="C200" s="41"/>
      <c r="D200" s="23"/>
      <c r="E200" s="31"/>
      <c r="F200" s="22"/>
      <c r="G200" s="22"/>
      <c r="H200" s="31"/>
    </row>
    <row r="201" spans="1:8" x14ac:dyDescent="0.25">
      <c r="A201" s="24"/>
      <c r="B201" s="22"/>
      <c r="C201" s="41"/>
      <c r="D201" s="23"/>
      <c r="E201" s="31"/>
      <c r="F201" s="22"/>
      <c r="G201" s="22"/>
      <c r="H201" s="31"/>
    </row>
    <row r="202" spans="1:8" x14ac:dyDescent="0.25">
      <c r="A202" s="24"/>
      <c r="B202" s="22"/>
      <c r="C202" s="41"/>
      <c r="D202" s="23"/>
      <c r="E202" s="31"/>
      <c r="F202" s="22"/>
      <c r="G202" s="22"/>
      <c r="H202" s="31"/>
    </row>
    <row r="203" spans="1:8" x14ac:dyDescent="0.25">
      <c r="A203" s="24"/>
      <c r="B203" s="22"/>
      <c r="C203" s="245"/>
      <c r="D203" s="23"/>
      <c r="E203" s="31"/>
      <c r="F203" s="22"/>
      <c r="G203" s="22"/>
      <c r="H203" s="31"/>
    </row>
    <row r="204" spans="1:8" x14ac:dyDescent="0.25">
      <c r="A204" s="24"/>
      <c r="B204" s="22"/>
      <c r="C204" s="41"/>
      <c r="D204" s="23"/>
      <c r="E204" s="31"/>
      <c r="F204" s="22"/>
      <c r="G204" s="23"/>
      <c r="H204" s="31"/>
    </row>
    <row r="205" spans="1:8" x14ac:dyDescent="0.25">
      <c r="A205" s="24"/>
      <c r="B205" s="22"/>
      <c r="C205" s="245"/>
      <c r="D205" s="23"/>
      <c r="E205" s="31"/>
      <c r="F205" s="22"/>
      <c r="G205" s="22"/>
      <c r="H205" s="31"/>
    </row>
  </sheetData>
  <mergeCells count="7">
    <mergeCell ref="D1:D2"/>
    <mergeCell ref="E1:E2"/>
    <mergeCell ref="F1:G1"/>
    <mergeCell ref="H1:H2"/>
    <mergeCell ref="A1:A2"/>
    <mergeCell ref="B1:B2"/>
    <mergeCell ref="C1:C2"/>
  </mergeCells>
  <pageMargins left="0.25" right="0.25" top="0.75" bottom="0.75" header="0.3" footer="0.3"/>
  <pageSetup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Q43"/>
  <sheetViews>
    <sheetView topLeftCell="A19" workbookViewId="0">
      <selection activeCell="D39" sqref="D39"/>
    </sheetView>
  </sheetViews>
  <sheetFormatPr defaultColWidth="8.6640625" defaultRowHeight="14.4" x14ac:dyDescent="0.3"/>
  <cols>
    <col min="1" max="1" width="12.6640625" bestFit="1" customWidth="1"/>
    <col min="2" max="2" width="13.33203125" customWidth="1"/>
    <col min="3" max="3" width="14.33203125" customWidth="1"/>
    <col min="4" max="4" width="17" customWidth="1"/>
    <col min="5" max="5" width="15" bestFit="1" customWidth="1"/>
    <col min="7" max="7" width="14.5546875" customWidth="1"/>
    <col min="8" max="8" width="13.33203125" customWidth="1"/>
    <col min="10" max="10" width="10.33203125" customWidth="1"/>
    <col min="11" max="11" width="11.33203125" customWidth="1"/>
    <col min="12" max="12" width="2.33203125" customWidth="1"/>
    <col min="13" max="13" width="11" bestFit="1" customWidth="1"/>
    <col min="14" max="14" width="9.33203125" bestFit="1" customWidth="1"/>
    <col min="15" max="15" width="13.33203125" bestFit="1" customWidth="1"/>
    <col min="16" max="16" width="15.88671875" bestFit="1" customWidth="1"/>
    <col min="17" max="17" width="15.6640625" bestFit="1" customWidth="1"/>
  </cols>
  <sheetData>
    <row r="1" spans="1:17" x14ac:dyDescent="0.3">
      <c r="A1" s="174" t="s">
        <v>23</v>
      </c>
      <c r="B1" s="107" t="s">
        <v>233</v>
      </c>
      <c r="E1" s="165"/>
      <c r="F1" s="83" t="s">
        <v>283</v>
      </c>
      <c r="G1" s="83" t="s">
        <v>284</v>
      </c>
      <c r="H1" s="322" t="s">
        <v>285</v>
      </c>
      <c r="I1" s="322"/>
      <c r="J1" s="322"/>
      <c r="K1" s="322"/>
    </row>
    <row r="2" spans="1:17" x14ac:dyDescent="0.3">
      <c r="A2" s="1" t="s">
        <v>24</v>
      </c>
      <c r="B2" s="2">
        <v>44531</v>
      </c>
      <c r="E2" s="165" t="s">
        <v>282</v>
      </c>
      <c r="F2" s="166" t="s">
        <v>97</v>
      </c>
      <c r="G2" s="191">
        <v>44531</v>
      </c>
      <c r="H2" s="322" t="s">
        <v>286</v>
      </c>
      <c r="I2" s="322"/>
      <c r="J2" s="322"/>
      <c r="K2" s="322"/>
    </row>
    <row r="3" spans="1:17" x14ac:dyDescent="0.3">
      <c r="A3" s="4" t="s">
        <v>25</v>
      </c>
      <c r="B3" s="175">
        <v>39000</v>
      </c>
    </row>
    <row r="4" spans="1:17" ht="15.6" x14ac:dyDescent="0.3">
      <c r="A4" s="1" t="s">
        <v>26</v>
      </c>
      <c r="B4" s="176" t="s">
        <v>234</v>
      </c>
    </row>
    <row r="5" spans="1:17" x14ac:dyDescent="0.3">
      <c r="A5" s="4" t="s">
        <v>27</v>
      </c>
      <c r="B5" s="4" t="s">
        <v>235</v>
      </c>
      <c r="C5" s="192"/>
    </row>
    <row r="6" spans="1:17" x14ac:dyDescent="0.3">
      <c r="A6" s="187" t="s">
        <v>287</v>
      </c>
      <c r="B6" s="189"/>
      <c r="C6" s="190"/>
      <c r="D6" s="190"/>
      <c r="E6" s="190"/>
      <c r="F6" s="190"/>
      <c r="G6" s="190"/>
      <c r="H6" s="190"/>
      <c r="I6" s="190"/>
      <c r="J6" s="190"/>
    </row>
    <row r="7" spans="1:17" x14ac:dyDescent="0.3">
      <c r="B7" s="1"/>
      <c r="Q7" s="165" t="s">
        <v>294</v>
      </c>
    </row>
    <row r="8" spans="1:17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N8" s="165" t="s">
        <v>290</v>
      </c>
      <c r="O8" s="165" t="s">
        <v>291</v>
      </c>
      <c r="P8" s="196" t="s">
        <v>292</v>
      </c>
      <c r="Q8" s="199">
        <v>0.05</v>
      </c>
    </row>
    <row r="9" spans="1:17" x14ac:dyDescent="0.3">
      <c r="A9" s="230" t="s">
        <v>299</v>
      </c>
      <c r="B9" s="92">
        <v>44592</v>
      </c>
      <c r="C9" s="119">
        <v>348</v>
      </c>
      <c r="G9" s="8" t="s">
        <v>32</v>
      </c>
      <c r="H9" s="14">
        <f>+B3</f>
        <v>39000</v>
      </c>
      <c r="M9" s="165" t="s">
        <v>288</v>
      </c>
      <c r="N9" s="194">
        <v>292</v>
      </c>
      <c r="O9" s="194">
        <v>24</v>
      </c>
      <c r="P9" s="197">
        <f>+N9*O9</f>
        <v>7008</v>
      </c>
      <c r="Q9" s="195">
        <f>+P9*$Q$8</f>
        <v>350.40000000000003</v>
      </c>
    </row>
    <row r="10" spans="1:17" x14ac:dyDescent="0.3">
      <c r="A10" s="160" t="s">
        <v>390</v>
      </c>
      <c r="B10" s="91">
        <v>44594</v>
      </c>
      <c r="C10" s="121">
        <v>7008</v>
      </c>
      <c r="G10" s="6" t="s">
        <v>33</v>
      </c>
      <c r="H10" s="15">
        <f>+C16</f>
        <v>24816</v>
      </c>
      <c r="M10" s="165" t="s">
        <v>289</v>
      </c>
      <c r="N10" s="194">
        <v>485</v>
      </c>
      <c r="O10" s="194">
        <v>36</v>
      </c>
      <c r="P10" s="197">
        <f>+N10*O10</f>
        <v>17460</v>
      </c>
      <c r="Q10" s="195">
        <f>+P10*$Q$8</f>
        <v>873</v>
      </c>
    </row>
    <row r="11" spans="1:17" ht="15" thickBot="1" x14ac:dyDescent="0.35">
      <c r="A11" s="230" t="s">
        <v>391</v>
      </c>
      <c r="B11" s="92">
        <v>44594</v>
      </c>
      <c r="C11" s="119">
        <v>17460</v>
      </c>
      <c r="G11" s="9"/>
      <c r="H11" s="10"/>
      <c r="O11" s="165" t="s">
        <v>295</v>
      </c>
      <c r="P11" s="198">
        <f>SUM(P9:P10)</f>
        <v>24468</v>
      </c>
      <c r="Q11" s="195">
        <f>SUM(Q9:Q10)</f>
        <v>1223.4000000000001</v>
      </c>
    </row>
    <row r="12" spans="1:17" ht="15" thickBot="1" x14ac:dyDescent="0.35">
      <c r="A12" s="70"/>
      <c r="B12" s="163"/>
      <c r="C12" s="14"/>
      <c r="G12" s="16" t="s">
        <v>34</v>
      </c>
      <c r="H12" s="17">
        <f>+H9-H10</f>
        <v>14184</v>
      </c>
    </row>
    <row r="13" spans="1:17" x14ac:dyDescent="0.3">
      <c r="A13" s="11"/>
      <c r="B13" s="13"/>
      <c r="C13" s="15"/>
      <c r="M13" s="165" t="s">
        <v>295</v>
      </c>
      <c r="N13" s="200"/>
      <c r="O13" s="200"/>
      <c r="P13" s="201">
        <f>+P11</f>
        <v>24468</v>
      </c>
    </row>
    <row r="14" spans="1:17" x14ac:dyDescent="0.3">
      <c r="A14" s="11"/>
      <c r="B14" s="13"/>
      <c r="C14" s="15"/>
      <c r="M14" s="196" t="s">
        <v>296</v>
      </c>
      <c r="N14" s="200"/>
      <c r="O14" s="200"/>
      <c r="P14" s="201">
        <f>+Q11</f>
        <v>1223.4000000000001</v>
      </c>
    </row>
    <row r="15" spans="1:17" ht="15" thickBot="1" x14ac:dyDescent="0.35">
      <c r="A15" s="72"/>
      <c r="B15" s="73"/>
      <c r="C15" s="74"/>
      <c r="M15" s="196" t="s">
        <v>293</v>
      </c>
      <c r="N15" s="200"/>
      <c r="O15" s="200"/>
      <c r="P15" s="202">
        <v>13000</v>
      </c>
    </row>
    <row r="16" spans="1:17" ht="15" thickBot="1" x14ac:dyDescent="0.35">
      <c r="A16" s="75"/>
      <c r="B16" s="76" t="s">
        <v>31</v>
      </c>
      <c r="C16" s="77">
        <f>SUM(C9:C15)</f>
        <v>24816</v>
      </c>
      <c r="N16" s="203" t="s">
        <v>297</v>
      </c>
      <c r="O16" s="204"/>
      <c r="P16" s="205">
        <f>SUM(P13:P15)</f>
        <v>38691.4</v>
      </c>
    </row>
    <row r="17" spans="1:16" x14ac:dyDescent="0.3">
      <c r="P17" s="193"/>
    </row>
    <row r="20" spans="1:16" x14ac:dyDescent="0.3">
      <c r="A20" s="174" t="s">
        <v>23</v>
      </c>
      <c r="B20" s="107" t="s">
        <v>162</v>
      </c>
      <c r="E20" s="165"/>
      <c r="F20" s="83" t="s">
        <v>283</v>
      </c>
      <c r="G20" s="83" t="s">
        <v>284</v>
      </c>
      <c r="H20" s="83" t="s">
        <v>285</v>
      </c>
    </row>
    <row r="21" spans="1:16" x14ac:dyDescent="0.3">
      <c r="A21" s="1" t="s">
        <v>24</v>
      </c>
      <c r="B21" s="2">
        <v>44347</v>
      </c>
      <c r="E21" s="209" t="s">
        <v>282</v>
      </c>
      <c r="F21" s="210" t="s">
        <v>97</v>
      </c>
      <c r="G21" s="211">
        <v>44531</v>
      </c>
      <c r="H21" s="212">
        <v>44561</v>
      </c>
    </row>
    <row r="22" spans="1:16" x14ac:dyDescent="0.3">
      <c r="A22" s="4" t="s">
        <v>25</v>
      </c>
      <c r="B22" s="175">
        <v>10000</v>
      </c>
      <c r="E22" s="213" t="s">
        <v>282</v>
      </c>
      <c r="F22" s="213">
        <v>54</v>
      </c>
      <c r="G22" s="214">
        <v>44592</v>
      </c>
      <c r="H22" s="214">
        <v>44957</v>
      </c>
      <c r="I22" t="s">
        <v>314</v>
      </c>
    </row>
    <row r="23" spans="1:16" x14ac:dyDescent="0.3">
      <c r="A23" s="1" t="s">
        <v>26</v>
      </c>
      <c r="B23" s="82" t="s">
        <v>236</v>
      </c>
    </row>
    <row r="24" spans="1:16" x14ac:dyDescent="0.3">
      <c r="A24" s="4" t="s">
        <v>27</v>
      </c>
      <c r="B24" s="4" t="s">
        <v>235</v>
      </c>
      <c r="C24" s="192"/>
    </row>
    <row r="25" spans="1:16" x14ac:dyDescent="0.3">
      <c r="A25" s="187" t="s">
        <v>280</v>
      </c>
      <c r="B25" s="188" t="s">
        <v>281</v>
      </c>
      <c r="C25" s="187"/>
      <c r="D25" s="187"/>
      <c r="E25" s="187"/>
      <c r="F25" s="187"/>
    </row>
    <row r="26" spans="1:16" x14ac:dyDescent="0.3">
      <c r="A26" s="110"/>
      <c r="B26" s="174"/>
      <c r="C26" s="110"/>
      <c r="D26" s="110"/>
      <c r="E26" s="110"/>
      <c r="F26" s="110"/>
    </row>
    <row r="27" spans="1:16" x14ac:dyDescent="0.3">
      <c r="A27" s="110" t="s">
        <v>625</v>
      </c>
      <c r="B27" s="174"/>
      <c r="C27" s="110"/>
      <c r="D27" s="110"/>
      <c r="E27" s="110"/>
      <c r="F27" s="110"/>
      <c r="M27" s="110" t="s">
        <v>318</v>
      </c>
    </row>
    <row r="28" spans="1:16" ht="57.6" x14ac:dyDescent="0.3">
      <c r="A28" s="67" t="s">
        <v>28</v>
      </c>
      <c r="B28" s="68" t="s">
        <v>29</v>
      </c>
      <c r="C28" s="262" t="s">
        <v>30</v>
      </c>
      <c r="D28" s="280" t="s">
        <v>626</v>
      </c>
      <c r="E28" s="5"/>
      <c r="F28" s="5"/>
      <c r="G28" s="317" t="s">
        <v>35</v>
      </c>
      <c r="H28" s="318"/>
      <c r="M28" s="67" t="s">
        <v>28</v>
      </c>
      <c r="N28" s="68" t="s">
        <v>29</v>
      </c>
      <c r="O28" s="262" t="s">
        <v>30</v>
      </c>
      <c r="P28" s="280" t="s">
        <v>626</v>
      </c>
    </row>
    <row r="29" spans="1:16" x14ac:dyDescent="0.3">
      <c r="A29" s="118">
        <v>195</v>
      </c>
      <c r="B29" s="92">
        <v>44347</v>
      </c>
      <c r="C29" s="276">
        <v>525.82000000000005</v>
      </c>
      <c r="D29" s="165"/>
      <c r="G29" s="8" t="s">
        <v>32</v>
      </c>
      <c r="H29" s="14">
        <f>+B22</f>
        <v>10000</v>
      </c>
      <c r="M29" s="118" t="s">
        <v>351</v>
      </c>
      <c r="N29" s="92">
        <v>44622</v>
      </c>
      <c r="O29" s="276">
        <v>160.26</v>
      </c>
      <c r="P29" s="165" t="s">
        <v>352</v>
      </c>
    </row>
    <row r="30" spans="1:16" x14ac:dyDescent="0.3">
      <c r="A30" s="120">
        <v>329</v>
      </c>
      <c r="B30" s="91">
        <v>44505</v>
      </c>
      <c r="C30" s="276">
        <v>1350</v>
      </c>
      <c r="D30" s="165"/>
      <c r="G30" s="6" t="s">
        <v>33</v>
      </c>
      <c r="H30" s="15">
        <f>C43+O43</f>
        <v>7730.21</v>
      </c>
      <c r="M30" s="120" t="s">
        <v>627</v>
      </c>
      <c r="N30" s="91">
        <v>44677</v>
      </c>
      <c r="O30" s="276">
        <v>396</v>
      </c>
      <c r="P30" s="165" t="s">
        <v>352</v>
      </c>
    </row>
    <row r="31" spans="1:16" ht="15" thickBot="1" x14ac:dyDescent="0.35">
      <c r="A31" s="118">
        <v>448</v>
      </c>
      <c r="B31" s="92">
        <v>44559</v>
      </c>
      <c r="C31" s="276">
        <v>746.78</v>
      </c>
      <c r="D31" s="165"/>
      <c r="G31" s="9"/>
      <c r="H31" s="10"/>
      <c r="M31" s="118" t="s">
        <v>628</v>
      </c>
      <c r="N31" s="92">
        <v>44796</v>
      </c>
      <c r="O31" s="276">
        <v>262</v>
      </c>
      <c r="P31" s="165" t="s">
        <v>352</v>
      </c>
    </row>
    <row r="32" spans="1:16" ht="15" thickBot="1" x14ac:dyDescent="0.35">
      <c r="A32" s="160">
        <v>137</v>
      </c>
      <c r="B32" s="226">
        <v>44651</v>
      </c>
      <c r="C32" s="277">
        <v>115.5</v>
      </c>
      <c r="D32" s="165"/>
      <c r="G32" s="16" t="s">
        <v>34</v>
      </c>
      <c r="H32" s="17">
        <f>+H29-H30</f>
        <v>2269.79</v>
      </c>
      <c r="M32" s="160"/>
      <c r="N32" s="160"/>
      <c r="O32" s="276"/>
      <c r="P32" s="165"/>
    </row>
    <row r="33" spans="1:16" x14ac:dyDescent="0.3">
      <c r="A33" s="83">
        <v>138</v>
      </c>
      <c r="B33" s="109">
        <v>44651</v>
      </c>
      <c r="C33" s="278">
        <v>329.7</v>
      </c>
      <c r="D33" s="165"/>
      <c r="M33" s="83"/>
      <c r="N33" s="83"/>
      <c r="O33" s="278"/>
      <c r="P33" s="165"/>
    </row>
    <row r="34" spans="1:16" x14ac:dyDescent="0.3">
      <c r="A34" s="83">
        <v>159</v>
      </c>
      <c r="B34" s="109">
        <v>44678</v>
      </c>
      <c r="C34" s="278">
        <v>736.18</v>
      </c>
      <c r="D34" s="165"/>
      <c r="M34" s="83"/>
      <c r="N34" s="83"/>
      <c r="O34" s="278"/>
      <c r="P34" s="165"/>
    </row>
    <row r="35" spans="1:16" x14ac:dyDescent="0.3">
      <c r="A35" s="83">
        <v>360</v>
      </c>
      <c r="B35" s="109">
        <v>44802</v>
      </c>
      <c r="C35" s="278">
        <v>396</v>
      </c>
      <c r="D35" s="165"/>
      <c r="M35" s="83"/>
      <c r="N35" s="83"/>
      <c r="O35" s="278"/>
      <c r="P35" s="165"/>
    </row>
    <row r="36" spans="1:16" x14ac:dyDescent="0.3">
      <c r="A36" s="83">
        <v>375</v>
      </c>
      <c r="B36" s="109">
        <v>44824</v>
      </c>
      <c r="C36" s="278">
        <v>600</v>
      </c>
      <c r="D36" s="165"/>
      <c r="M36" s="83"/>
      <c r="N36" s="83"/>
      <c r="O36" s="278"/>
      <c r="P36" s="165"/>
    </row>
    <row r="37" spans="1:16" x14ac:dyDescent="0.3">
      <c r="A37" s="83">
        <v>444</v>
      </c>
      <c r="B37" s="109">
        <v>44852</v>
      </c>
      <c r="C37" s="278">
        <v>1592.97</v>
      </c>
      <c r="D37" s="165"/>
      <c r="M37" s="83"/>
      <c r="N37" s="83"/>
      <c r="O37" s="278"/>
      <c r="P37" s="165"/>
    </row>
    <row r="38" spans="1:16" x14ac:dyDescent="0.3">
      <c r="A38" s="83">
        <v>451</v>
      </c>
      <c r="B38" s="109">
        <v>44865</v>
      </c>
      <c r="C38" s="278">
        <v>165</v>
      </c>
      <c r="D38" s="165"/>
      <c r="M38" s="83"/>
      <c r="N38" s="83"/>
      <c r="O38" s="278"/>
      <c r="P38" s="165"/>
    </row>
    <row r="39" spans="1:16" x14ac:dyDescent="0.3">
      <c r="A39" s="83">
        <v>452</v>
      </c>
      <c r="B39" s="109">
        <v>44865</v>
      </c>
      <c r="C39" s="278">
        <v>354</v>
      </c>
      <c r="D39" s="165"/>
      <c r="M39" s="83"/>
      <c r="N39" s="83"/>
      <c r="O39" s="278"/>
      <c r="P39" s="165"/>
    </row>
    <row r="40" spans="1:16" x14ac:dyDescent="0.3">
      <c r="A40" s="83"/>
      <c r="B40" s="109"/>
      <c r="C40" s="278"/>
      <c r="D40" s="165"/>
      <c r="M40" s="83"/>
      <c r="N40" s="83"/>
      <c r="O40" s="278"/>
      <c r="P40" s="165"/>
    </row>
    <row r="41" spans="1:16" x14ac:dyDescent="0.3">
      <c r="A41" s="83"/>
      <c r="B41" s="109"/>
      <c r="C41" s="278"/>
      <c r="D41" s="165"/>
      <c r="M41" s="83"/>
      <c r="N41" s="83"/>
      <c r="O41" s="278"/>
      <c r="P41" s="165"/>
    </row>
    <row r="42" spans="1:16" x14ac:dyDescent="0.3">
      <c r="A42" s="83"/>
      <c r="B42" s="83"/>
      <c r="C42" s="278"/>
      <c r="D42" s="165"/>
      <c r="M42" s="83"/>
      <c r="N42" s="83"/>
      <c r="O42" s="278"/>
      <c r="P42" s="165"/>
    </row>
    <row r="43" spans="1:16" ht="15" thickBot="1" x14ac:dyDescent="0.35">
      <c r="A43" s="44"/>
      <c r="B43" s="45" t="s">
        <v>31</v>
      </c>
      <c r="C43" s="279">
        <f>SUM(C29:C42)</f>
        <v>6911.95</v>
      </c>
      <c r="D43" s="165"/>
      <c r="M43" s="44"/>
      <c r="N43" s="45" t="s">
        <v>31</v>
      </c>
      <c r="O43" s="279">
        <f>SUM(O29:O42)</f>
        <v>818.26</v>
      </c>
      <c r="P43" s="165"/>
    </row>
  </sheetData>
  <mergeCells count="4">
    <mergeCell ref="G8:H8"/>
    <mergeCell ref="G28:H28"/>
    <mergeCell ref="H1:K1"/>
    <mergeCell ref="H2:K2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4"/>
  <sheetViews>
    <sheetView workbookViewId="0">
      <selection activeCell="C12" sqref="C12"/>
    </sheetView>
  </sheetViews>
  <sheetFormatPr defaultColWidth="8.6640625" defaultRowHeight="14.4" x14ac:dyDescent="0.3"/>
  <cols>
    <col min="1" max="1" width="12.6640625" bestFit="1" customWidth="1"/>
    <col min="2" max="2" width="13.33203125" customWidth="1"/>
    <col min="3" max="3" width="14.33203125" customWidth="1"/>
    <col min="4" max="4" width="11.33203125" customWidth="1"/>
    <col min="7" max="7" width="15.5546875" customWidth="1"/>
    <col min="8" max="8" width="13.33203125" customWidth="1"/>
  </cols>
  <sheetData>
    <row r="1" spans="1:8" x14ac:dyDescent="0.3">
      <c r="A1" s="174" t="s">
        <v>23</v>
      </c>
      <c r="B1" s="107" t="s">
        <v>423</v>
      </c>
    </row>
    <row r="2" spans="1:8" x14ac:dyDescent="0.3">
      <c r="A2" s="1" t="s">
        <v>24</v>
      </c>
      <c r="B2" s="2">
        <v>44592</v>
      </c>
    </row>
    <row r="3" spans="1:8" x14ac:dyDescent="0.3">
      <c r="A3" s="4" t="s">
        <v>25</v>
      </c>
      <c r="B3" s="3">
        <v>8000</v>
      </c>
    </row>
    <row r="4" spans="1:8" ht="15.6" x14ac:dyDescent="0.3">
      <c r="A4" s="1" t="s">
        <v>26</v>
      </c>
      <c r="B4" s="176" t="s">
        <v>276</v>
      </c>
    </row>
    <row r="5" spans="1:8" x14ac:dyDescent="0.3">
      <c r="A5" s="4" t="s">
        <v>27</v>
      </c>
      <c r="B5" s="4" t="s">
        <v>235</v>
      </c>
      <c r="C5" s="192"/>
      <c r="D5" s="192" t="s">
        <v>424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230">
        <v>276</v>
      </c>
      <c r="B9" s="92">
        <v>44732</v>
      </c>
      <c r="C9" s="119">
        <v>249.35</v>
      </c>
      <c r="G9" s="8" t="s">
        <v>32</v>
      </c>
      <c r="H9" s="14">
        <f>+B3</f>
        <v>8000</v>
      </c>
    </row>
    <row r="10" spans="1:8" x14ac:dyDescent="0.3">
      <c r="A10" s="160">
        <v>327</v>
      </c>
      <c r="B10" s="91">
        <v>44750</v>
      </c>
      <c r="C10" s="121">
        <v>732</v>
      </c>
      <c r="G10" s="6" t="s">
        <v>33</v>
      </c>
      <c r="H10" s="15">
        <f>+C24</f>
        <v>1581.05</v>
      </c>
    </row>
    <row r="11" spans="1:8" ht="15" thickBot="1" x14ac:dyDescent="0.35">
      <c r="A11" s="230">
        <v>359</v>
      </c>
      <c r="B11" s="92">
        <v>44802</v>
      </c>
      <c r="C11" s="119">
        <v>391.2</v>
      </c>
      <c r="G11" s="9"/>
      <c r="H11" s="10"/>
    </row>
    <row r="12" spans="1:8" ht="15" thickBot="1" x14ac:dyDescent="0.35">
      <c r="A12" s="70">
        <v>404</v>
      </c>
      <c r="B12" s="71">
        <v>44831</v>
      </c>
      <c r="C12" s="119">
        <v>208.5</v>
      </c>
      <c r="G12" s="16" t="s">
        <v>34</v>
      </c>
      <c r="H12" s="17">
        <f>+H9-H10</f>
        <v>6418.95</v>
      </c>
    </row>
    <row r="13" spans="1:8" x14ac:dyDescent="0.3">
      <c r="A13" s="11"/>
      <c r="B13" s="13"/>
      <c r="C13" s="15"/>
    </row>
    <row r="14" spans="1:8" x14ac:dyDescent="0.3">
      <c r="A14" s="11"/>
      <c r="B14" s="13"/>
      <c r="C14" s="15"/>
    </row>
    <row r="15" spans="1:8" x14ac:dyDescent="0.3">
      <c r="A15" s="11"/>
      <c r="B15" s="13"/>
      <c r="C15" s="15"/>
    </row>
    <row r="16" spans="1:8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ht="15" thickBot="1" x14ac:dyDescent="0.35">
      <c r="A23" s="72"/>
      <c r="B23" s="73"/>
      <c r="C23" s="74"/>
    </row>
    <row r="24" spans="1:3" ht="15" thickBot="1" x14ac:dyDescent="0.35">
      <c r="A24" s="75"/>
      <c r="B24" s="76" t="s">
        <v>31</v>
      </c>
      <c r="C24" s="77">
        <f>SUM(C9:C23)</f>
        <v>1581.05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4"/>
  <sheetViews>
    <sheetView workbookViewId="0">
      <selection sqref="A1:I26"/>
    </sheetView>
  </sheetViews>
  <sheetFormatPr defaultColWidth="8.6640625" defaultRowHeight="14.4" x14ac:dyDescent="0.3"/>
  <cols>
    <col min="1" max="1" width="18" customWidth="1"/>
    <col min="2" max="2" width="13.6640625" customWidth="1"/>
    <col min="3" max="3" width="15.44140625" customWidth="1"/>
    <col min="7" max="7" width="15.5546875" customWidth="1"/>
    <col min="8" max="8" width="14" customWidth="1"/>
  </cols>
  <sheetData>
    <row r="1" spans="1:8" x14ac:dyDescent="0.3">
      <c r="A1" s="1" t="s">
        <v>23</v>
      </c>
      <c r="B1" s="66" t="s">
        <v>88</v>
      </c>
    </row>
    <row r="2" spans="1:8" x14ac:dyDescent="0.3">
      <c r="A2" s="1" t="s">
        <v>24</v>
      </c>
      <c r="B2" s="2">
        <v>44217</v>
      </c>
    </row>
    <row r="3" spans="1:8" x14ac:dyDescent="0.3">
      <c r="A3" s="4" t="s">
        <v>25</v>
      </c>
      <c r="B3" s="3">
        <v>3000</v>
      </c>
    </row>
    <row r="4" spans="1:8" x14ac:dyDescent="0.3">
      <c r="A4" s="1" t="s">
        <v>26</v>
      </c>
      <c r="B4" s="82" t="s">
        <v>78</v>
      </c>
    </row>
    <row r="5" spans="1:8" x14ac:dyDescent="0.3">
      <c r="A5" s="4" t="s">
        <v>27</v>
      </c>
      <c r="B5" s="4" t="s">
        <v>99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164" t="s">
        <v>272</v>
      </c>
      <c r="B9" s="109">
        <v>43718</v>
      </c>
      <c r="C9" s="119">
        <v>214.72</v>
      </c>
      <c r="G9" s="8" t="s">
        <v>32</v>
      </c>
      <c r="H9" s="14">
        <f>+B3</f>
        <v>3000</v>
      </c>
    </row>
    <row r="10" spans="1:8" x14ac:dyDescent="0.3">
      <c r="A10" s="166" t="s">
        <v>273</v>
      </c>
      <c r="B10" s="109">
        <v>43754</v>
      </c>
      <c r="C10" s="119">
        <v>340.77</v>
      </c>
      <c r="G10" s="6" t="s">
        <v>33</v>
      </c>
      <c r="H10" s="15">
        <f>+C24</f>
        <v>805.69</v>
      </c>
    </row>
    <row r="11" spans="1:8" ht="15" thickBot="1" x14ac:dyDescent="0.35">
      <c r="A11" s="164" t="s">
        <v>274</v>
      </c>
      <c r="B11" s="109">
        <v>44124</v>
      </c>
      <c r="C11" s="121">
        <v>250.2</v>
      </c>
      <c r="G11" s="9"/>
      <c r="H11" s="10"/>
    </row>
    <row r="12" spans="1:8" ht="15" thickBot="1" x14ac:dyDescent="0.35">
      <c r="A12" s="70"/>
      <c r="B12" s="163"/>
      <c r="C12" s="14"/>
      <c r="G12" s="16" t="s">
        <v>34</v>
      </c>
      <c r="H12" s="17">
        <f>+H9-H10</f>
        <v>2194.31</v>
      </c>
    </row>
    <row r="13" spans="1:8" x14ac:dyDescent="0.3">
      <c r="A13" s="11"/>
      <c r="B13" s="13"/>
      <c r="C13" s="15"/>
    </row>
    <row r="14" spans="1:8" x14ac:dyDescent="0.3">
      <c r="A14" s="11"/>
      <c r="B14" s="13"/>
      <c r="C14" s="15"/>
    </row>
    <row r="15" spans="1:8" x14ac:dyDescent="0.3">
      <c r="A15" s="11"/>
      <c r="B15" s="13"/>
      <c r="C15" s="15"/>
    </row>
    <row r="16" spans="1:8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ht="15" thickBot="1" x14ac:dyDescent="0.35">
      <c r="A23" s="72"/>
      <c r="B23" s="73"/>
      <c r="C23" s="74"/>
    </row>
    <row r="24" spans="1:3" ht="15" thickBot="1" x14ac:dyDescent="0.35">
      <c r="A24" s="75"/>
      <c r="B24" s="76" t="s">
        <v>31</v>
      </c>
      <c r="C24" s="77">
        <f>SUM(C9:C23)</f>
        <v>805.69</v>
      </c>
    </row>
  </sheetData>
  <mergeCells count="1">
    <mergeCell ref="G8:H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104"/>
  <sheetViews>
    <sheetView workbookViewId="0">
      <selection activeCell="E15" sqref="E15"/>
    </sheetView>
  </sheetViews>
  <sheetFormatPr defaultColWidth="8.6640625" defaultRowHeight="14.4" x14ac:dyDescent="0.3"/>
  <cols>
    <col min="1" max="1" width="13" style="114" customWidth="1"/>
    <col min="2" max="2" width="11.6640625" customWidth="1"/>
    <col min="3" max="3" width="16.33203125" customWidth="1"/>
    <col min="7" max="7" width="15.6640625" customWidth="1"/>
    <col min="8" max="8" width="10" customWidth="1"/>
  </cols>
  <sheetData>
    <row r="1" spans="1:8" x14ac:dyDescent="0.3">
      <c r="A1" s="122" t="s">
        <v>23</v>
      </c>
      <c r="B1" s="107" t="s">
        <v>68</v>
      </c>
    </row>
    <row r="2" spans="1:8" x14ac:dyDescent="0.3">
      <c r="A2" s="114" t="s">
        <v>24</v>
      </c>
      <c r="B2" s="2">
        <v>44571</v>
      </c>
    </row>
    <row r="3" spans="1:8" x14ac:dyDescent="0.3">
      <c r="A3" s="123" t="s">
        <v>25</v>
      </c>
      <c r="B3" s="3">
        <v>5000</v>
      </c>
    </row>
    <row r="4" spans="1:8" x14ac:dyDescent="0.3">
      <c r="A4" s="114" t="s">
        <v>26</v>
      </c>
      <c r="B4" s="82" t="s">
        <v>408</v>
      </c>
    </row>
    <row r="5" spans="1:8" x14ac:dyDescent="0.3">
      <c r="A5" s="123" t="s">
        <v>27</v>
      </c>
      <c r="B5" s="4" t="s">
        <v>90</v>
      </c>
    </row>
    <row r="6" spans="1:8" x14ac:dyDescent="0.3">
      <c r="B6" s="1"/>
    </row>
    <row r="7" spans="1:8" ht="15.75" customHeight="1" x14ac:dyDescent="0.3">
      <c r="B7" s="1"/>
      <c r="C7" t="s">
        <v>409</v>
      </c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160">
        <v>394</v>
      </c>
      <c r="B9" s="226">
        <v>44824</v>
      </c>
      <c r="C9" s="161">
        <v>376</v>
      </c>
      <c r="D9" s="162">
        <v>44743</v>
      </c>
      <c r="G9" s="8" t="s">
        <v>32</v>
      </c>
      <c r="H9" s="14">
        <f>B3</f>
        <v>5000</v>
      </c>
    </row>
    <row r="10" spans="1:8" x14ac:dyDescent="0.3">
      <c r="A10" s="160">
        <v>406</v>
      </c>
      <c r="B10" s="92">
        <v>44833</v>
      </c>
      <c r="C10" s="119">
        <v>344.2</v>
      </c>
      <c r="D10" s="162">
        <v>44774</v>
      </c>
      <c r="G10" s="6" t="s">
        <v>33</v>
      </c>
      <c r="H10" s="15">
        <f>+C26</f>
        <v>1131</v>
      </c>
    </row>
    <row r="11" spans="1:8" ht="15" thickBot="1" x14ac:dyDescent="0.35">
      <c r="A11" s="160">
        <v>464</v>
      </c>
      <c r="B11" s="91">
        <v>44879</v>
      </c>
      <c r="C11" s="121">
        <v>410.8</v>
      </c>
      <c r="D11" t="s">
        <v>730</v>
      </c>
      <c r="G11" s="9"/>
      <c r="H11" s="10"/>
    </row>
    <row r="12" spans="1:8" ht="15" thickBot="1" x14ac:dyDescent="0.35">
      <c r="A12" s="160"/>
      <c r="B12" s="92"/>
      <c r="C12" s="119"/>
      <c r="G12" s="16" t="s">
        <v>34</v>
      </c>
      <c r="H12" s="17">
        <f>+H9-H10</f>
        <v>3869</v>
      </c>
    </row>
    <row r="13" spans="1:8" x14ac:dyDescent="0.3">
      <c r="A13" s="160"/>
      <c r="B13" s="91"/>
      <c r="C13" s="121"/>
      <c r="D13" s="162"/>
    </row>
    <row r="14" spans="1:8" x14ac:dyDescent="0.3">
      <c r="A14" s="160"/>
      <c r="B14" s="92"/>
      <c r="C14" s="119"/>
      <c r="D14" s="162"/>
    </row>
    <row r="15" spans="1:8" x14ac:dyDescent="0.3">
      <c r="A15" s="160"/>
      <c r="B15" s="91"/>
      <c r="C15" s="121"/>
      <c r="D15" s="162"/>
    </row>
    <row r="16" spans="1:8" x14ac:dyDescent="0.3">
      <c r="A16" s="160"/>
      <c r="B16" s="91"/>
      <c r="C16" s="121"/>
      <c r="D16" s="162"/>
    </row>
    <row r="17" spans="1:4" x14ac:dyDescent="0.3">
      <c r="A17" s="160"/>
      <c r="B17" s="91"/>
      <c r="C17" s="121"/>
      <c r="D17" s="162"/>
    </row>
    <row r="18" spans="1:4" x14ac:dyDescent="0.3">
      <c r="A18" s="160"/>
      <c r="B18" s="91"/>
      <c r="C18" s="121"/>
      <c r="D18" s="162"/>
    </row>
    <row r="19" spans="1:4" x14ac:dyDescent="0.3">
      <c r="A19" s="160"/>
      <c r="B19" s="91"/>
      <c r="C19" s="121"/>
      <c r="D19" s="162"/>
    </row>
    <row r="20" spans="1:4" x14ac:dyDescent="0.3">
      <c r="A20" s="160"/>
      <c r="B20" s="91"/>
      <c r="C20" s="121"/>
      <c r="D20" s="162"/>
    </row>
    <row r="21" spans="1:4" x14ac:dyDescent="0.3">
      <c r="A21" s="160"/>
      <c r="B21" s="91"/>
      <c r="C21" s="121"/>
      <c r="D21" s="162"/>
    </row>
    <row r="22" spans="1:4" x14ac:dyDescent="0.3">
      <c r="A22" s="160"/>
      <c r="B22" s="91"/>
      <c r="C22" s="121"/>
      <c r="D22" s="162"/>
    </row>
    <row r="23" spans="1:4" x14ac:dyDescent="0.3">
      <c r="A23" s="160"/>
      <c r="B23" s="91"/>
      <c r="C23" s="121"/>
      <c r="D23" s="162"/>
    </row>
    <row r="24" spans="1:4" x14ac:dyDescent="0.3">
      <c r="A24" s="160"/>
      <c r="B24" s="91"/>
      <c r="C24" s="121"/>
      <c r="D24" s="162"/>
    </row>
    <row r="25" spans="1:4" x14ac:dyDescent="0.3">
      <c r="A25" s="160"/>
      <c r="B25" s="160"/>
      <c r="C25" s="161"/>
    </row>
    <row r="26" spans="1:4" ht="15" thickBot="1" x14ac:dyDescent="0.35">
      <c r="A26" s="159"/>
      <c r="B26" s="45" t="s">
        <v>31</v>
      </c>
      <c r="C26" s="53">
        <f>SUM(C9:C25)</f>
        <v>1131</v>
      </c>
    </row>
    <row r="28" spans="1:4" ht="25.8" x14ac:dyDescent="0.5">
      <c r="A28" s="122" t="s">
        <v>368</v>
      </c>
      <c r="B28" s="110" t="s">
        <v>575</v>
      </c>
      <c r="C28" s="229" t="s">
        <v>389</v>
      </c>
      <c r="D28" s="281"/>
    </row>
    <row r="29" spans="1:4" x14ac:dyDescent="0.3">
      <c r="A29" s="114" t="s">
        <v>24</v>
      </c>
      <c r="B29" s="2">
        <v>44209</v>
      </c>
    </row>
    <row r="30" spans="1:4" x14ac:dyDescent="0.3">
      <c r="A30" s="123" t="s">
        <v>25</v>
      </c>
      <c r="B30" s="3">
        <v>4000</v>
      </c>
    </row>
    <row r="31" spans="1:4" x14ac:dyDescent="0.3">
      <c r="A31" s="114" t="s">
        <v>26</v>
      </c>
      <c r="B31" s="82" t="s">
        <v>71</v>
      </c>
    </row>
    <row r="32" spans="1:4" x14ac:dyDescent="0.3">
      <c r="A32" s="123" t="s">
        <v>27</v>
      </c>
      <c r="B32" s="4" t="s">
        <v>90</v>
      </c>
    </row>
    <row r="33" spans="1:8" x14ac:dyDescent="0.3">
      <c r="B33" s="1"/>
    </row>
    <row r="34" spans="1:8" x14ac:dyDescent="0.3">
      <c r="B34" s="1"/>
    </row>
    <row r="35" spans="1:8" ht="28.8" x14ac:dyDescent="0.3">
      <c r="A35" s="67" t="s">
        <v>28</v>
      </c>
      <c r="B35" s="68" t="s">
        <v>29</v>
      </c>
      <c r="C35" s="69" t="s">
        <v>30</v>
      </c>
      <c r="D35" s="5"/>
      <c r="E35" s="5"/>
      <c r="F35" s="5"/>
      <c r="G35" s="317" t="s">
        <v>35</v>
      </c>
      <c r="H35" s="318"/>
    </row>
    <row r="36" spans="1:8" x14ac:dyDescent="0.3">
      <c r="A36" s="160">
        <v>119</v>
      </c>
      <c r="B36" s="91">
        <v>44295</v>
      </c>
      <c r="C36" s="121">
        <v>278</v>
      </c>
      <c r="G36" s="8" t="s">
        <v>32</v>
      </c>
      <c r="H36" s="14">
        <f>+B30</f>
        <v>4000</v>
      </c>
    </row>
    <row r="37" spans="1:8" x14ac:dyDescent="0.3">
      <c r="A37" s="160">
        <v>201</v>
      </c>
      <c r="B37" s="92">
        <v>44347</v>
      </c>
      <c r="C37" s="119">
        <v>178</v>
      </c>
      <c r="G37" s="6" t="s">
        <v>33</v>
      </c>
      <c r="H37" s="15">
        <f>+C53</f>
        <v>3850.4</v>
      </c>
    </row>
    <row r="38" spans="1:8" ht="15" thickBot="1" x14ac:dyDescent="0.35">
      <c r="A38" s="160">
        <v>225</v>
      </c>
      <c r="B38" s="91">
        <v>44377</v>
      </c>
      <c r="C38" s="121">
        <v>228</v>
      </c>
      <c r="G38" s="9"/>
      <c r="H38" s="10"/>
    </row>
    <row r="39" spans="1:8" ht="15" thickBot="1" x14ac:dyDescent="0.35">
      <c r="A39" s="160">
        <v>234</v>
      </c>
      <c r="B39" s="92">
        <v>44377</v>
      </c>
      <c r="C39" s="119">
        <v>43</v>
      </c>
      <c r="G39" s="16" t="s">
        <v>34</v>
      </c>
      <c r="H39" s="17">
        <f>+H36-H37</f>
        <v>149.59999999999991</v>
      </c>
    </row>
    <row r="40" spans="1:8" x14ac:dyDescent="0.3">
      <c r="A40" s="160">
        <v>287</v>
      </c>
      <c r="B40" s="91">
        <v>44466</v>
      </c>
      <c r="C40" s="121">
        <v>275</v>
      </c>
      <c r="D40" s="162">
        <v>44440</v>
      </c>
    </row>
    <row r="41" spans="1:8" x14ac:dyDescent="0.3">
      <c r="A41" s="160">
        <v>335</v>
      </c>
      <c r="B41" s="92">
        <v>44517</v>
      </c>
      <c r="C41" s="119">
        <v>351</v>
      </c>
      <c r="D41" s="162">
        <v>44378</v>
      </c>
    </row>
    <row r="42" spans="1:8" x14ac:dyDescent="0.3">
      <c r="A42" s="160">
        <v>336</v>
      </c>
      <c r="B42" s="91">
        <v>44517</v>
      </c>
      <c r="C42" s="121">
        <v>194</v>
      </c>
      <c r="D42" s="162">
        <v>44409</v>
      </c>
    </row>
    <row r="43" spans="1:8" x14ac:dyDescent="0.3">
      <c r="A43" s="160">
        <v>427</v>
      </c>
      <c r="B43" s="91">
        <v>44546</v>
      </c>
      <c r="C43" s="121">
        <v>340</v>
      </c>
      <c r="D43" s="162">
        <v>44470</v>
      </c>
    </row>
    <row r="44" spans="1:8" x14ac:dyDescent="0.3">
      <c r="A44" s="160">
        <v>35</v>
      </c>
      <c r="B44" s="91">
        <v>44586</v>
      </c>
      <c r="C44" s="121">
        <v>317</v>
      </c>
      <c r="D44" s="162">
        <v>44501</v>
      </c>
    </row>
    <row r="45" spans="1:8" x14ac:dyDescent="0.3">
      <c r="A45" s="160">
        <v>110</v>
      </c>
      <c r="B45" s="91">
        <v>44630</v>
      </c>
      <c r="C45" s="121">
        <v>191</v>
      </c>
      <c r="D45" s="162">
        <v>44531</v>
      </c>
    </row>
    <row r="46" spans="1:8" x14ac:dyDescent="0.3">
      <c r="A46" s="160">
        <v>111</v>
      </c>
      <c r="B46" s="91">
        <v>44630</v>
      </c>
      <c r="C46" s="121">
        <v>212</v>
      </c>
      <c r="D46" s="162">
        <v>44562</v>
      </c>
    </row>
    <row r="47" spans="1:8" x14ac:dyDescent="0.3">
      <c r="A47" s="160">
        <v>112</v>
      </c>
      <c r="B47" s="91">
        <v>44630</v>
      </c>
      <c r="C47" s="121">
        <v>266</v>
      </c>
      <c r="D47" s="162">
        <v>44593</v>
      </c>
    </row>
    <row r="48" spans="1:8" x14ac:dyDescent="0.3">
      <c r="A48" s="160">
        <v>178</v>
      </c>
      <c r="B48" s="91">
        <v>44683</v>
      </c>
      <c r="C48" s="121">
        <v>280</v>
      </c>
      <c r="D48" s="162">
        <v>44621</v>
      </c>
    </row>
    <row r="49" spans="1:8" x14ac:dyDescent="0.3">
      <c r="A49" s="160">
        <v>197</v>
      </c>
      <c r="B49" s="91">
        <v>44697</v>
      </c>
      <c r="C49" s="121">
        <v>263</v>
      </c>
      <c r="D49" s="162">
        <v>44652</v>
      </c>
    </row>
    <row r="50" spans="1:8" x14ac:dyDescent="0.3">
      <c r="A50" s="160">
        <v>271</v>
      </c>
      <c r="B50" s="91">
        <v>44732</v>
      </c>
      <c r="C50" s="121">
        <v>329</v>
      </c>
      <c r="D50" s="162">
        <v>44682</v>
      </c>
    </row>
    <row r="51" spans="1:8" x14ac:dyDescent="0.3">
      <c r="A51" s="160">
        <v>333</v>
      </c>
      <c r="B51" s="91">
        <v>44750</v>
      </c>
      <c r="C51" s="121">
        <v>105.4</v>
      </c>
      <c r="D51" s="162">
        <v>44713</v>
      </c>
    </row>
    <row r="52" spans="1:8" x14ac:dyDescent="0.3">
      <c r="D52" s="162">
        <v>44743</v>
      </c>
    </row>
    <row r="53" spans="1:8" ht="15" thickBot="1" x14ac:dyDescent="0.35">
      <c r="A53" s="159"/>
      <c r="B53" s="45" t="s">
        <v>31</v>
      </c>
      <c r="C53" s="53">
        <f>SUM(C36:C52)</f>
        <v>3850.4</v>
      </c>
    </row>
    <row r="56" spans="1:8" x14ac:dyDescent="0.3">
      <c r="A56" s="122" t="s">
        <v>23</v>
      </c>
      <c r="B56" s="107" t="s">
        <v>56</v>
      </c>
    </row>
    <row r="57" spans="1:8" x14ac:dyDescent="0.3">
      <c r="A57" s="114" t="s">
        <v>24</v>
      </c>
      <c r="B57" s="2">
        <v>43837</v>
      </c>
    </row>
    <row r="58" spans="1:8" x14ac:dyDescent="0.3">
      <c r="A58" s="123" t="s">
        <v>25</v>
      </c>
      <c r="B58" s="3">
        <v>4000</v>
      </c>
    </row>
    <row r="59" spans="1:8" x14ac:dyDescent="0.3">
      <c r="A59" s="114" t="s">
        <v>26</v>
      </c>
      <c r="B59" s="82" t="s">
        <v>91</v>
      </c>
    </row>
    <row r="60" spans="1:8" x14ac:dyDescent="0.3">
      <c r="A60" s="123" t="s">
        <v>27</v>
      </c>
      <c r="B60" s="4" t="s">
        <v>90</v>
      </c>
    </row>
    <row r="61" spans="1:8" x14ac:dyDescent="0.3">
      <c r="B61" s="1"/>
    </row>
    <row r="62" spans="1:8" ht="15" thickBot="1" x14ac:dyDescent="0.35">
      <c r="B62" s="1"/>
    </row>
    <row r="63" spans="1:8" ht="29.4" thickBot="1" x14ac:dyDescent="0.35">
      <c r="A63" s="93" t="s">
        <v>28</v>
      </c>
      <c r="B63" s="94" t="s">
        <v>29</v>
      </c>
      <c r="C63" s="95" t="s">
        <v>30</v>
      </c>
      <c r="D63" s="5"/>
      <c r="E63" s="5"/>
      <c r="F63" s="5"/>
      <c r="G63" s="323" t="s">
        <v>35</v>
      </c>
      <c r="H63" s="324"/>
    </row>
    <row r="64" spans="1:8" x14ac:dyDescent="0.3">
      <c r="A64" s="84">
        <v>89</v>
      </c>
      <c r="B64" s="96">
        <v>43880</v>
      </c>
      <c r="C64" s="97">
        <v>60</v>
      </c>
      <c r="G64" s="100" t="s">
        <v>32</v>
      </c>
      <c r="H64" s="101">
        <f>+B58</f>
        <v>4000</v>
      </c>
    </row>
    <row r="65" spans="1:8" x14ac:dyDescent="0.3">
      <c r="A65" s="85">
        <v>125</v>
      </c>
      <c r="B65" s="91">
        <v>44008</v>
      </c>
      <c r="C65" s="98">
        <v>60</v>
      </c>
      <c r="G65" s="102" t="s">
        <v>33</v>
      </c>
      <c r="H65" s="103">
        <f>+C104</f>
        <v>3410</v>
      </c>
    </row>
    <row r="66" spans="1:8" ht="15" thickBot="1" x14ac:dyDescent="0.35">
      <c r="A66" s="87">
        <v>134</v>
      </c>
      <c r="B66" s="92">
        <v>44013</v>
      </c>
      <c r="C66" s="99">
        <v>60</v>
      </c>
      <c r="G66" s="104"/>
      <c r="H66" s="105"/>
    </row>
    <row r="67" spans="1:8" ht="15" thickBot="1" x14ac:dyDescent="0.35">
      <c r="A67" s="85">
        <v>148</v>
      </c>
      <c r="B67" s="91">
        <v>44019</v>
      </c>
      <c r="C67" s="98">
        <v>90</v>
      </c>
      <c r="G67" s="16" t="s">
        <v>34</v>
      </c>
      <c r="H67" s="17">
        <f>+H64-H65</f>
        <v>590</v>
      </c>
    </row>
    <row r="68" spans="1:8" x14ac:dyDescent="0.3">
      <c r="A68" s="87">
        <v>164</v>
      </c>
      <c r="B68" s="92">
        <v>44032</v>
      </c>
      <c r="C68" s="99">
        <v>160</v>
      </c>
    </row>
    <row r="69" spans="1:8" x14ac:dyDescent="0.3">
      <c r="A69" s="85">
        <v>169</v>
      </c>
      <c r="B69" s="91">
        <v>44034</v>
      </c>
      <c r="C69" s="98">
        <v>120</v>
      </c>
    </row>
    <row r="70" spans="1:8" x14ac:dyDescent="0.3">
      <c r="A70" s="87">
        <v>179</v>
      </c>
      <c r="B70" s="92">
        <v>44039</v>
      </c>
      <c r="C70" s="99">
        <v>120</v>
      </c>
    </row>
    <row r="71" spans="1:8" x14ac:dyDescent="0.3">
      <c r="A71" s="85">
        <v>189</v>
      </c>
      <c r="B71" s="91">
        <v>44046</v>
      </c>
      <c r="C71" s="98">
        <v>120</v>
      </c>
    </row>
    <row r="72" spans="1:8" x14ac:dyDescent="0.3">
      <c r="A72" s="87">
        <v>202</v>
      </c>
      <c r="B72" s="92">
        <v>44053</v>
      </c>
      <c r="C72" s="99">
        <v>120</v>
      </c>
    </row>
    <row r="73" spans="1:8" x14ac:dyDescent="0.3">
      <c r="A73" s="85">
        <v>209</v>
      </c>
      <c r="B73" s="91">
        <v>44060</v>
      </c>
      <c r="C73" s="98">
        <v>90</v>
      </c>
    </row>
    <row r="74" spans="1:8" x14ac:dyDescent="0.3">
      <c r="A74" s="87">
        <v>213</v>
      </c>
      <c r="B74" s="92">
        <v>44069</v>
      </c>
      <c r="C74" s="99">
        <v>40</v>
      </c>
    </row>
    <row r="75" spans="1:8" x14ac:dyDescent="0.3">
      <c r="A75" s="85">
        <v>221</v>
      </c>
      <c r="B75" s="91">
        <v>44076</v>
      </c>
      <c r="C75" s="98">
        <v>20</v>
      </c>
    </row>
    <row r="76" spans="1:8" x14ac:dyDescent="0.3">
      <c r="A76" s="87">
        <v>228</v>
      </c>
      <c r="B76" s="92">
        <v>44081</v>
      </c>
      <c r="C76" s="99">
        <v>4</v>
      </c>
    </row>
    <row r="77" spans="1:8" x14ac:dyDescent="0.3">
      <c r="A77" s="85">
        <v>246</v>
      </c>
      <c r="B77" s="91">
        <v>44088</v>
      </c>
      <c r="C77" s="98">
        <v>80</v>
      </c>
    </row>
    <row r="78" spans="1:8" x14ac:dyDescent="0.3">
      <c r="A78" s="87">
        <v>271</v>
      </c>
      <c r="B78" s="92">
        <v>44103</v>
      </c>
      <c r="C78" s="99">
        <v>80</v>
      </c>
    </row>
    <row r="79" spans="1:8" x14ac:dyDescent="0.3">
      <c r="A79" s="85">
        <v>281</v>
      </c>
      <c r="B79" s="91">
        <v>44109</v>
      </c>
      <c r="C79" s="98">
        <v>80</v>
      </c>
    </row>
    <row r="80" spans="1:8" x14ac:dyDescent="0.3">
      <c r="A80" s="87">
        <v>287</v>
      </c>
      <c r="B80" s="92">
        <v>44116</v>
      </c>
      <c r="C80" s="99">
        <v>80</v>
      </c>
    </row>
    <row r="81" spans="1:3" x14ac:dyDescent="0.3">
      <c r="A81" s="85">
        <v>299</v>
      </c>
      <c r="B81" s="91">
        <v>44123</v>
      </c>
      <c r="C81" s="98">
        <v>80</v>
      </c>
    </row>
    <row r="82" spans="1:3" x14ac:dyDescent="0.3">
      <c r="A82" s="87">
        <v>307</v>
      </c>
      <c r="B82" s="92">
        <v>44130</v>
      </c>
      <c r="C82" s="99">
        <v>80</v>
      </c>
    </row>
    <row r="83" spans="1:3" x14ac:dyDescent="0.3">
      <c r="A83" s="85">
        <v>325</v>
      </c>
      <c r="B83" s="91">
        <v>44137</v>
      </c>
      <c r="C83" s="98">
        <v>80</v>
      </c>
    </row>
    <row r="84" spans="1:3" x14ac:dyDescent="0.3">
      <c r="A84" s="87">
        <v>344</v>
      </c>
      <c r="B84" s="92">
        <v>44158</v>
      </c>
      <c r="C84" s="99">
        <v>90</v>
      </c>
    </row>
    <row r="85" spans="1:3" x14ac:dyDescent="0.3">
      <c r="A85" s="85">
        <v>365</v>
      </c>
      <c r="B85" s="91">
        <v>44172</v>
      </c>
      <c r="C85" s="98">
        <v>150</v>
      </c>
    </row>
    <row r="86" spans="1:3" x14ac:dyDescent="0.3">
      <c r="A86" s="87">
        <v>372</v>
      </c>
      <c r="B86" s="92">
        <v>44179</v>
      </c>
      <c r="C86" s="99">
        <v>80</v>
      </c>
    </row>
    <row r="87" spans="1:3" x14ac:dyDescent="0.3">
      <c r="A87" s="85">
        <v>375</v>
      </c>
      <c r="B87" s="91">
        <v>44186</v>
      </c>
      <c r="C87" s="98">
        <v>80</v>
      </c>
    </row>
    <row r="88" spans="1:3" x14ac:dyDescent="0.3">
      <c r="A88" s="118">
        <v>5</v>
      </c>
      <c r="B88" s="92">
        <v>43837</v>
      </c>
      <c r="C88" s="119">
        <v>120</v>
      </c>
    </row>
    <row r="89" spans="1:3" x14ac:dyDescent="0.3">
      <c r="A89" s="120">
        <v>14</v>
      </c>
      <c r="B89" s="91">
        <v>43837</v>
      </c>
      <c r="C89" s="121">
        <v>120</v>
      </c>
    </row>
    <row r="90" spans="1:3" x14ac:dyDescent="0.3">
      <c r="A90" s="118">
        <v>29</v>
      </c>
      <c r="B90" s="92">
        <v>43837</v>
      </c>
      <c r="C90" s="119">
        <v>120</v>
      </c>
    </row>
    <row r="91" spans="1:3" x14ac:dyDescent="0.3">
      <c r="A91" s="120">
        <v>33</v>
      </c>
      <c r="B91" s="91">
        <v>43837</v>
      </c>
      <c r="C91" s="121">
        <v>120</v>
      </c>
    </row>
    <row r="92" spans="1:3" x14ac:dyDescent="0.3">
      <c r="A92" s="118">
        <v>39</v>
      </c>
      <c r="B92" s="92">
        <v>43837</v>
      </c>
      <c r="C92" s="119">
        <v>120</v>
      </c>
    </row>
    <row r="93" spans="1:3" x14ac:dyDescent="0.3">
      <c r="A93" s="120">
        <v>47</v>
      </c>
      <c r="B93" s="91">
        <v>43837</v>
      </c>
      <c r="C93" s="121">
        <v>120</v>
      </c>
    </row>
    <row r="94" spans="1:3" x14ac:dyDescent="0.3">
      <c r="A94" s="118">
        <v>112</v>
      </c>
      <c r="B94" s="92">
        <v>43837</v>
      </c>
      <c r="C94" s="119">
        <v>121</v>
      </c>
    </row>
    <row r="95" spans="1:3" x14ac:dyDescent="0.3">
      <c r="B95" s="157"/>
      <c r="C95" s="158"/>
    </row>
    <row r="96" spans="1:3" x14ac:dyDescent="0.3">
      <c r="B96" s="109"/>
      <c r="C96" s="98"/>
    </row>
    <row r="97" spans="1:3" x14ac:dyDescent="0.3">
      <c r="B97" s="109"/>
      <c r="C97" s="98"/>
    </row>
    <row r="98" spans="1:3" x14ac:dyDescent="0.3">
      <c r="B98" s="109"/>
      <c r="C98" s="98"/>
    </row>
    <row r="99" spans="1:3" x14ac:dyDescent="0.3">
      <c r="B99" s="109">
        <v>44517</v>
      </c>
      <c r="C99" s="98">
        <v>351</v>
      </c>
    </row>
    <row r="100" spans="1:3" x14ac:dyDescent="0.3">
      <c r="B100" s="109">
        <v>44517</v>
      </c>
      <c r="C100" s="98">
        <v>194</v>
      </c>
    </row>
    <row r="101" spans="1:3" x14ac:dyDescent="0.3">
      <c r="A101" s="88"/>
      <c r="B101" s="109"/>
      <c r="C101" s="98"/>
    </row>
    <row r="102" spans="1:3" x14ac:dyDescent="0.3">
      <c r="A102" s="88"/>
      <c r="B102" s="109"/>
      <c r="C102" s="98"/>
    </row>
    <row r="103" spans="1:3" x14ac:dyDescent="0.3">
      <c r="A103" s="88"/>
      <c r="B103" s="83"/>
      <c r="C103" s="86"/>
    </row>
    <row r="104" spans="1:3" ht="15" thickBot="1" x14ac:dyDescent="0.35">
      <c r="A104" s="106"/>
      <c r="B104" s="89" t="s">
        <v>31</v>
      </c>
      <c r="C104" s="90">
        <f>SUM(C64:C103)</f>
        <v>3410</v>
      </c>
    </row>
  </sheetData>
  <mergeCells count="3">
    <mergeCell ref="G63:H63"/>
    <mergeCell ref="G35:H35"/>
    <mergeCell ref="G8:H8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8"/>
  <sheetViews>
    <sheetView workbookViewId="0">
      <selection activeCell="F17" sqref="F17"/>
    </sheetView>
  </sheetViews>
  <sheetFormatPr defaultColWidth="8.6640625" defaultRowHeight="14.4" x14ac:dyDescent="0.3"/>
  <cols>
    <col min="1" max="1" width="13.33203125" customWidth="1"/>
    <col min="2" max="2" width="14.33203125" customWidth="1"/>
    <col min="3" max="3" width="13.44140625" customWidth="1"/>
    <col min="7" max="7" width="14.6640625" customWidth="1"/>
    <col min="8" max="8" width="11.33203125" customWidth="1"/>
  </cols>
  <sheetData>
    <row r="1" spans="1:8" x14ac:dyDescent="0.3">
      <c r="A1" s="1" t="s">
        <v>23</v>
      </c>
      <c r="B1" s="66" t="s">
        <v>152</v>
      </c>
    </row>
    <row r="2" spans="1:8" x14ac:dyDescent="0.3">
      <c r="A2" s="1" t="s">
        <v>24</v>
      </c>
      <c r="B2" s="2">
        <v>43369</v>
      </c>
    </row>
    <row r="3" spans="1:8" x14ac:dyDescent="0.3">
      <c r="A3" s="4" t="s">
        <v>25</v>
      </c>
      <c r="B3" s="3">
        <v>4000</v>
      </c>
    </row>
    <row r="4" spans="1:8" x14ac:dyDescent="0.3">
      <c r="A4" s="1" t="s">
        <v>26</v>
      </c>
      <c r="B4" s="82" t="s">
        <v>153</v>
      </c>
    </row>
    <row r="5" spans="1:8" x14ac:dyDescent="0.3">
      <c r="A5" s="4" t="s">
        <v>27</v>
      </c>
      <c r="B5" s="4" t="s">
        <v>151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81"/>
      <c r="B9" s="116"/>
      <c r="C9" s="117"/>
      <c r="G9" s="8" t="s">
        <v>32</v>
      </c>
      <c r="H9" s="14">
        <f>+B3</f>
        <v>4000</v>
      </c>
    </row>
    <row r="10" spans="1:8" x14ac:dyDescent="0.3">
      <c r="A10" s="146">
        <v>72</v>
      </c>
      <c r="B10" s="92">
        <v>43524</v>
      </c>
      <c r="C10" s="274">
        <v>402</v>
      </c>
      <c r="G10" s="6" t="s">
        <v>33</v>
      </c>
      <c r="H10" s="15">
        <f>+C28</f>
        <v>3644.5</v>
      </c>
    </row>
    <row r="11" spans="1:8" ht="15" thickBot="1" x14ac:dyDescent="0.35">
      <c r="A11" s="146">
        <v>216</v>
      </c>
      <c r="B11" s="92">
        <v>43591</v>
      </c>
      <c r="C11" s="274">
        <v>337.5</v>
      </c>
      <c r="G11" s="9"/>
      <c r="H11" s="10"/>
    </row>
    <row r="12" spans="1:8" ht="15" thickBot="1" x14ac:dyDescent="0.35">
      <c r="A12" s="147">
        <v>412</v>
      </c>
      <c r="B12" s="91">
        <v>43699</v>
      </c>
      <c r="C12" s="275">
        <v>445</v>
      </c>
      <c r="G12" s="16" t="s">
        <v>34</v>
      </c>
      <c r="H12" s="17">
        <f>+H9-H10</f>
        <v>355.5</v>
      </c>
    </row>
    <row r="13" spans="1:8" x14ac:dyDescent="0.3">
      <c r="A13" s="147">
        <v>159</v>
      </c>
      <c r="B13" s="91">
        <v>44032</v>
      </c>
      <c r="C13" s="275">
        <v>678.4</v>
      </c>
    </row>
    <row r="14" spans="1:8" x14ac:dyDescent="0.3">
      <c r="A14" s="147">
        <v>222</v>
      </c>
      <c r="B14" s="91">
        <v>44377</v>
      </c>
      <c r="C14" s="274">
        <v>329.2</v>
      </c>
    </row>
    <row r="15" spans="1:8" x14ac:dyDescent="0.3">
      <c r="A15" s="146">
        <v>242</v>
      </c>
      <c r="B15" s="92">
        <v>44406</v>
      </c>
      <c r="C15" s="275">
        <v>496</v>
      </c>
    </row>
    <row r="16" spans="1:8" x14ac:dyDescent="0.3">
      <c r="A16" s="146">
        <v>343</v>
      </c>
      <c r="B16" s="91">
        <v>44517</v>
      </c>
      <c r="C16" s="275">
        <v>329.2</v>
      </c>
    </row>
    <row r="17" spans="1:3" x14ac:dyDescent="0.3">
      <c r="A17" s="146">
        <v>147</v>
      </c>
      <c r="B17" s="91">
        <v>44652</v>
      </c>
      <c r="C17" s="275">
        <v>627.20000000000005</v>
      </c>
    </row>
    <row r="18" spans="1:3" x14ac:dyDescent="0.3">
      <c r="A18" s="11"/>
      <c r="B18" s="12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ht="15" thickBot="1" x14ac:dyDescent="0.35">
      <c r="A27" s="72"/>
      <c r="B27" s="73"/>
      <c r="C27" s="74"/>
    </row>
    <row r="28" spans="1:3" ht="15" thickBot="1" x14ac:dyDescent="0.35">
      <c r="A28" s="75"/>
      <c r="B28" s="76" t="s">
        <v>31</v>
      </c>
      <c r="C28" s="77">
        <f>SUM(C9:C27)</f>
        <v>3644.5</v>
      </c>
    </row>
  </sheetData>
  <mergeCells count="1">
    <mergeCell ref="G8:H8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14"/>
  <sheetViews>
    <sheetView workbookViewId="0">
      <selection sqref="A1:J16"/>
    </sheetView>
  </sheetViews>
  <sheetFormatPr defaultColWidth="8.6640625" defaultRowHeight="14.4" x14ac:dyDescent="0.3"/>
  <cols>
    <col min="1" max="1" width="11.6640625" customWidth="1"/>
    <col min="2" max="2" width="15.33203125" customWidth="1"/>
    <col min="3" max="3" width="9.5546875" bestFit="1" customWidth="1"/>
    <col min="7" max="7" width="15.44140625" customWidth="1"/>
    <col min="8" max="8" width="11.33203125" customWidth="1"/>
  </cols>
  <sheetData>
    <row r="1" spans="1:8" ht="21" x14ac:dyDescent="0.4">
      <c r="A1" s="1" t="s">
        <v>23</v>
      </c>
      <c r="B1" s="66" t="s">
        <v>399</v>
      </c>
      <c r="E1" s="233" t="s">
        <v>389</v>
      </c>
    </row>
    <row r="2" spans="1:8" x14ac:dyDescent="0.3">
      <c r="A2" s="1" t="s">
        <v>24</v>
      </c>
      <c r="B2" s="2">
        <v>44558</v>
      </c>
    </row>
    <row r="3" spans="1:8" x14ac:dyDescent="0.3">
      <c r="A3" s="4" t="s">
        <v>25</v>
      </c>
      <c r="B3" s="3">
        <v>1750</v>
      </c>
    </row>
    <row r="4" spans="1:8" x14ac:dyDescent="0.3">
      <c r="A4" s="1" t="s">
        <v>26</v>
      </c>
      <c r="B4" s="82" t="s">
        <v>300</v>
      </c>
    </row>
    <row r="5" spans="1:8" x14ac:dyDescent="0.3">
      <c r="A5" s="4" t="s">
        <v>27</v>
      </c>
      <c r="B5" s="4" t="s">
        <v>298</v>
      </c>
    </row>
    <row r="6" spans="1:8" x14ac:dyDescent="0.3">
      <c r="B6" s="1"/>
    </row>
    <row r="7" spans="1:8" x14ac:dyDescent="0.3">
      <c r="B7" s="1"/>
    </row>
    <row r="8" spans="1:8" ht="43.2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81">
        <v>20</v>
      </c>
      <c r="B9" s="116">
        <v>44585</v>
      </c>
      <c r="C9" s="117">
        <v>1680</v>
      </c>
      <c r="G9" s="8" t="s">
        <v>32</v>
      </c>
      <c r="H9" s="14">
        <f>+B3</f>
        <v>1750</v>
      </c>
    </row>
    <row r="10" spans="1:8" x14ac:dyDescent="0.3">
      <c r="A10" s="146">
        <v>186</v>
      </c>
      <c r="B10" s="92">
        <v>44683</v>
      </c>
      <c r="C10" s="119">
        <v>568.17999999999995</v>
      </c>
      <c r="G10" s="6" t="s">
        <v>33</v>
      </c>
      <c r="H10" s="15">
        <f>+C14</f>
        <v>2248.1799999999998</v>
      </c>
    </row>
    <row r="11" spans="1:8" ht="15" thickBot="1" x14ac:dyDescent="0.35">
      <c r="A11" s="118"/>
      <c r="B11" s="92"/>
      <c r="C11" s="119"/>
      <c r="G11" s="9"/>
      <c r="H11" s="10"/>
    </row>
    <row r="12" spans="1:8" ht="15" thickBot="1" x14ac:dyDescent="0.35">
      <c r="A12" s="120"/>
      <c r="B12" s="91"/>
      <c r="C12" s="121"/>
      <c r="G12" s="16" t="s">
        <v>34</v>
      </c>
      <c r="H12" s="17">
        <f>+H9-H10</f>
        <v>-498.17999999999984</v>
      </c>
    </row>
    <row r="13" spans="1:8" ht="15" thickBot="1" x14ac:dyDescent="0.35">
      <c r="A13" s="118"/>
      <c r="B13" s="92"/>
      <c r="C13" s="119"/>
    </row>
    <row r="14" spans="1:8" ht="15" thickBot="1" x14ac:dyDescent="0.35">
      <c r="A14" s="75"/>
      <c r="B14" s="76" t="s">
        <v>31</v>
      </c>
      <c r="C14" s="77">
        <f>SUM(C9:C13)</f>
        <v>2248.1799999999998</v>
      </c>
    </row>
  </sheetData>
  <mergeCells count="1">
    <mergeCell ref="G8:H8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14"/>
  <sheetViews>
    <sheetView workbookViewId="0">
      <selection activeCell="C4" sqref="C4"/>
    </sheetView>
  </sheetViews>
  <sheetFormatPr defaultRowHeight="14.4" x14ac:dyDescent="0.3"/>
  <cols>
    <col min="1" max="1" width="13.5546875" customWidth="1"/>
    <col min="2" max="2" width="14.44140625" customWidth="1"/>
    <col min="3" max="3" width="15" customWidth="1"/>
    <col min="7" max="7" width="18.44140625" customWidth="1"/>
    <col min="8" max="8" width="13" customWidth="1"/>
  </cols>
  <sheetData>
    <row r="1" spans="1:8" ht="21" x14ac:dyDescent="0.4">
      <c r="A1" s="174" t="s">
        <v>23</v>
      </c>
      <c r="B1" s="107" t="s">
        <v>735</v>
      </c>
      <c r="E1" s="233"/>
    </row>
    <row r="2" spans="1:8" x14ac:dyDescent="0.3">
      <c r="A2" s="1" t="s">
        <v>24</v>
      </c>
      <c r="B2" s="2">
        <v>44861</v>
      </c>
    </row>
    <row r="3" spans="1:8" x14ac:dyDescent="0.3">
      <c r="A3" s="4" t="s">
        <v>25</v>
      </c>
      <c r="B3" s="3">
        <v>2000</v>
      </c>
    </row>
    <row r="4" spans="1:8" x14ac:dyDescent="0.3">
      <c r="A4" s="1" t="s">
        <v>26</v>
      </c>
      <c r="B4" t="s">
        <v>700</v>
      </c>
    </row>
    <row r="5" spans="1:8" x14ac:dyDescent="0.3">
      <c r="A5" s="4" t="s">
        <v>27</v>
      </c>
      <c r="B5" s="110" t="s">
        <v>734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81">
        <v>470</v>
      </c>
      <c r="B9" s="116">
        <v>44879</v>
      </c>
      <c r="C9" s="117">
        <v>148.78</v>
      </c>
      <c r="G9" s="8" t="s">
        <v>32</v>
      </c>
      <c r="H9" s="14">
        <f>+B3</f>
        <v>2000</v>
      </c>
    </row>
    <row r="10" spans="1:8" x14ac:dyDescent="0.3">
      <c r="A10" s="146"/>
      <c r="B10" s="92"/>
      <c r="C10" s="119"/>
      <c r="G10" s="6" t="s">
        <v>33</v>
      </c>
      <c r="H10" s="15">
        <f>+C14</f>
        <v>148.78</v>
      </c>
    </row>
    <row r="11" spans="1:8" ht="15" thickBot="1" x14ac:dyDescent="0.35">
      <c r="A11" s="118"/>
      <c r="B11" s="92"/>
      <c r="C11" s="119"/>
      <c r="G11" s="9"/>
      <c r="H11" s="10"/>
    </row>
    <row r="12" spans="1:8" ht="15" thickBot="1" x14ac:dyDescent="0.35">
      <c r="A12" s="120"/>
      <c r="B12" s="91"/>
      <c r="C12" s="121"/>
      <c r="G12" s="16" t="s">
        <v>34</v>
      </c>
      <c r="H12" s="17">
        <f>+H9-H10</f>
        <v>1851.22</v>
      </c>
    </row>
    <row r="13" spans="1:8" ht="15" thickBot="1" x14ac:dyDescent="0.35">
      <c r="A13" s="118"/>
      <c r="B13" s="92"/>
      <c r="C13" s="119"/>
    </row>
    <row r="14" spans="1:8" ht="15" thickBot="1" x14ac:dyDescent="0.35">
      <c r="A14" s="75"/>
      <c r="B14" s="76" t="s">
        <v>31</v>
      </c>
      <c r="C14" s="77">
        <f>SUM(C9:C13)</f>
        <v>148.78</v>
      </c>
    </row>
  </sheetData>
  <mergeCells count="1">
    <mergeCell ref="G8:H8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9"/>
  <sheetViews>
    <sheetView workbookViewId="0">
      <selection activeCell="D23" sqref="D23"/>
    </sheetView>
  </sheetViews>
  <sheetFormatPr defaultColWidth="8.6640625" defaultRowHeight="14.4" x14ac:dyDescent="0.3"/>
  <cols>
    <col min="1" max="1" width="12.6640625" customWidth="1"/>
    <col min="2" max="2" width="14.6640625" customWidth="1"/>
    <col min="3" max="3" width="15.6640625" customWidth="1"/>
    <col min="7" max="7" width="15" customWidth="1"/>
    <col min="8" max="8" width="12.33203125" customWidth="1"/>
  </cols>
  <sheetData>
    <row r="1" spans="1:8" x14ac:dyDescent="0.3">
      <c r="A1" s="1" t="s">
        <v>23</v>
      </c>
      <c r="B1" s="66" t="s">
        <v>80</v>
      </c>
    </row>
    <row r="2" spans="1:8" x14ac:dyDescent="0.3">
      <c r="A2" s="1" t="s">
        <v>24</v>
      </c>
      <c r="B2" s="2">
        <v>44217</v>
      </c>
    </row>
    <row r="3" spans="1:8" x14ac:dyDescent="0.3">
      <c r="A3" s="4" t="s">
        <v>25</v>
      </c>
      <c r="B3" s="3">
        <v>4000</v>
      </c>
    </row>
    <row r="4" spans="1:8" x14ac:dyDescent="0.3">
      <c r="A4" s="1" t="s">
        <v>26</v>
      </c>
      <c r="B4" s="82" t="s">
        <v>77</v>
      </c>
    </row>
    <row r="5" spans="1:8" x14ac:dyDescent="0.3">
      <c r="A5" s="4" t="s">
        <v>27</v>
      </c>
      <c r="B5" s="4" t="s">
        <v>98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81" t="s">
        <v>108</v>
      </c>
      <c r="B9" s="71">
        <v>44295</v>
      </c>
      <c r="C9" s="14">
        <v>115.46</v>
      </c>
      <c r="G9" s="8" t="s">
        <v>32</v>
      </c>
      <c r="H9" s="14">
        <f>+B3</f>
        <v>4000</v>
      </c>
    </row>
    <row r="10" spans="1:8" x14ac:dyDescent="0.3">
      <c r="A10" s="78" t="s">
        <v>109</v>
      </c>
      <c r="B10" s="12">
        <v>44295</v>
      </c>
      <c r="C10" s="15">
        <v>23.37</v>
      </c>
      <c r="G10" s="6" t="s">
        <v>33</v>
      </c>
      <c r="H10" s="15">
        <f>+C29</f>
        <v>2362.3599999999997</v>
      </c>
    </row>
    <row r="11" spans="1:8" ht="15" thickBot="1" x14ac:dyDescent="0.35">
      <c r="A11" s="124" t="s">
        <v>157</v>
      </c>
      <c r="B11" s="12">
        <v>44340</v>
      </c>
      <c r="C11" s="15">
        <v>60.58</v>
      </c>
      <c r="G11" s="9"/>
      <c r="H11" s="10"/>
    </row>
    <row r="12" spans="1:8" ht="15" thickBot="1" x14ac:dyDescent="0.35">
      <c r="A12" s="125" t="s">
        <v>158</v>
      </c>
      <c r="B12" s="12">
        <v>44347</v>
      </c>
      <c r="C12" s="15">
        <v>201.42</v>
      </c>
      <c r="G12" s="16" t="s">
        <v>34</v>
      </c>
      <c r="H12" s="17">
        <f>+H9-H10</f>
        <v>1637.6400000000003</v>
      </c>
    </row>
    <row r="13" spans="1:8" x14ac:dyDescent="0.3">
      <c r="A13" s="124" t="s">
        <v>159</v>
      </c>
      <c r="B13" s="12">
        <v>44377</v>
      </c>
      <c r="C13" s="15">
        <v>27.5</v>
      </c>
    </row>
    <row r="14" spans="1:8" x14ac:dyDescent="0.3">
      <c r="A14" s="125" t="s">
        <v>160</v>
      </c>
      <c r="B14" s="12">
        <v>44377</v>
      </c>
      <c r="C14" s="15">
        <v>91.03</v>
      </c>
    </row>
    <row r="15" spans="1:8" x14ac:dyDescent="0.3">
      <c r="A15" s="11" t="s">
        <v>146</v>
      </c>
      <c r="B15" s="12">
        <v>44517</v>
      </c>
      <c r="C15" s="15">
        <v>221.82</v>
      </c>
    </row>
    <row r="16" spans="1:8" x14ac:dyDescent="0.3">
      <c r="A16" s="11" t="s">
        <v>172</v>
      </c>
      <c r="B16" s="12">
        <v>44524</v>
      </c>
      <c r="C16" s="15">
        <v>208.7</v>
      </c>
    </row>
    <row r="17" spans="1:3" x14ac:dyDescent="0.3">
      <c r="A17" s="114" t="s">
        <v>173</v>
      </c>
      <c r="B17" s="113">
        <v>44524</v>
      </c>
      <c r="C17" s="115">
        <v>91.89</v>
      </c>
    </row>
    <row r="18" spans="1:3" x14ac:dyDescent="0.3">
      <c r="A18" s="11" t="s">
        <v>216</v>
      </c>
      <c r="B18" s="12">
        <v>44546</v>
      </c>
      <c r="C18" s="15">
        <v>226.33</v>
      </c>
    </row>
    <row r="19" spans="1:3" x14ac:dyDescent="0.3">
      <c r="A19" s="79" t="s">
        <v>243</v>
      </c>
      <c r="B19" s="12">
        <v>44585</v>
      </c>
      <c r="C19" s="15">
        <v>121.96</v>
      </c>
    </row>
    <row r="20" spans="1:3" x14ac:dyDescent="0.3">
      <c r="A20" s="11" t="s">
        <v>249</v>
      </c>
      <c r="B20" s="12">
        <v>44586</v>
      </c>
      <c r="C20" s="15">
        <v>161.72999999999999</v>
      </c>
    </row>
    <row r="21" spans="1:3" x14ac:dyDescent="0.3">
      <c r="A21" s="11" t="s">
        <v>315</v>
      </c>
      <c r="B21" s="12">
        <v>44613</v>
      </c>
      <c r="C21" s="15">
        <v>135.33000000000001</v>
      </c>
    </row>
    <row r="22" spans="1:3" x14ac:dyDescent="0.3">
      <c r="A22" s="11" t="s">
        <v>393</v>
      </c>
      <c r="B22" s="12">
        <v>44683</v>
      </c>
      <c r="C22" s="15">
        <v>152.80000000000001</v>
      </c>
    </row>
    <row r="23" spans="1:3" x14ac:dyDescent="0.3">
      <c r="A23" s="11" t="s">
        <v>510</v>
      </c>
      <c r="B23" s="12">
        <v>44732</v>
      </c>
      <c r="C23" s="15">
        <v>231.92</v>
      </c>
    </row>
    <row r="24" spans="1:3" x14ac:dyDescent="0.3">
      <c r="A24" s="11" t="s">
        <v>583</v>
      </c>
      <c r="B24" s="12">
        <v>44750</v>
      </c>
      <c r="C24" s="15">
        <v>197.64</v>
      </c>
    </row>
    <row r="25" spans="1:3" x14ac:dyDescent="0.3">
      <c r="A25" s="11" t="s">
        <v>592</v>
      </c>
      <c r="B25" s="12">
        <v>44783</v>
      </c>
      <c r="C25" s="15">
        <v>24.03</v>
      </c>
    </row>
    <row r="26" spans="1:3" x14ac:dyDescent="0.3">
      <c r="A26" s="11" t="s">
        <v>665</v>
      </c>
      <c r="B26" s="12">
        <v>44833</v>
      </c>
      <c r="C26" s="15">
        <v>68.849999999999994</v>
      </c>
    </row>
    <row r="27" spans="1:3" x14ac:dyDescent="0.3">
      <c r="A27" s="11"/>
      <c r="B27" s="13"/>
      <c r="C27" s="15"/>
    </row>
    <row r="28" spans="1:3" ht="15" thickBot="1" x14ac:dyDescent="0.35">
      <c r="A28" s="72"/>
      <c r="B28" s="73"/>
      <c r="C28" s="74"/>
    </row>
    <row r="29" spans="1:3" ht="15" thickBot="1" x14ac:dyDescent="0.35">
      <c r="A29" s="75"/>
      <c r="B29" s="76" t="s">
        <v>31</v>
      </c>
      <c r="C29" s="77">
        <f>SUM(C9:C28)</f>
        <v>2362.3599999999997</v>
      </c>
    </row>
  </sheetData>
  <mergeCells count="1">
    <mergeCell ref="G8:H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19"/>
  <sheetViews>
    <sheetView workbookViewId="0">
      <selection activeCell="E24" sqref="E24"/>
    </sheetView>
  </sheetViews>
  <sheetFormatPr defaultRowHeight="14.4" x14ac:dyDescent="0.3"/>
  <cols>
    <col min="1" max="1" width="13.5546875" customWidth="1"/>
    <col min="2" max="2" width="18.109375" customWidth="1"/>
    <col min="3" max="3" width="11" bestFit="1" customWidth="1"/>
    <col min="7" max="7" width="14" customWidth="1"/>
    <col min="8" max="8" width="12.6640625" customWidth="1"/>
  </cols>
  <sheetData>
    <row r="1" spans="1:8" x14ac:dyDescent="0.3">
      <c r="A1" s="1" t="s">
        <v>23</v>
      </c>
      <c r="B1" s="66" t="s">
        <v>304</v>
      </c>
    </row>
    <row r="2" spans="1:8" x14ac:dyDescent="0.3">
      <c r="A2" s="1" t="s">
        <v>24</v>
      </c>
      <c r="B2" s="2">
        <v>44732</v>
      </c>
    </row>
    <row r="3" spans="1:8" x14ac:dyDescent="0.3">
      <c r="A3" s="4" t="s">
        <v>25</v>
      </c>
      <c r="B3" s="3">
        <v>3700</v>
      </c>
    </row>
    <row r="4" spans="1:8" x14ac:dyDescent="0.3">
      <c r="A4" s="1" t="s">
        <v>26</v>
      </c>
      <c r="B4" s="82" t="s">
        <v>501</v>
      </c>
    </row>
    <row r="5" spans="1:8" x14ac:dyDescent="0.3">
      <c r="A5" s="4" t="s">
        <v>27</v>
      </c>
      <c r="B5" s="4" t="s">
        <v>541</v>
      </c>
    </row>
    <row r="6" spans="1:8" x14ac:dyDescent="0.3">
      <c r="B6" s="1"/>
    </row>
    <row r="7" spans="1:8" x14ac:dyDescent="0.3">
      <c r="B7" s="1"/>
    </row>
    <row r="8" spans="1:8" ht="43.2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11" t="s">
        <v>542</v>
      </c>
      <c r="B9" s="148">
        <v>44732</v>
      </c>
      <c r="C9" s="149">
        <v>3226.82</v>
      </c>
      <c r="G9" s="8" t="s">
        <v>32</v>
      </c>
      <c r="H9" s="14">
        <f>+B3</f>
        <v>3700</v>
      </c>
    </row>
    <row r="10" spans="1:8" x14ac:dyDescent="0.3">
      <c r="A10" s="11"/>
      <c r="B10" s="150"/>
      <c r="C10" s="151"/>
      <c r="G10" s="6" t="s">
        <v>33</v>
      </c>
      <c r="H10" s="15">
        <f>+C19</f>
        <v>3226.82</v>
      </c>
    </row>
    <row r="11" spans="1:8" ht="15" thickBot="1" x14ac:dyDescent="0.35">
      <c r="A11" s="11"/>
      <c r="B11" s="148"/>
      <c r="C11" s="149"/>
      <c r="G11" s="9"/>
      <c r="H11" s="10"/>
    </row>
    <row r="12" spans="1:8" ht="15" thickBot="1" x14ac:dyDescent="0.35">
      <c r="A12" s="11"/>
      <c r="B12" s="150"/>
      <c r="C12" s="151"/>
      <c r="G12" s="16" t="s">
        <v>34</v>
      </c>
      <c r="H12" s="17">
        <f>+H9-H10</f>
        <v>473.17999999999984</v>
      </c>
    </row>
    <row r="13" spans="1:8" x14ac:dyDescent="0.3">
      <c r="A13" s="11"/>
      <c r="B13" s="148"/>
      <c r="C13" s="149"/>
    </row>
    <row r="14" spans="1:8" x14ac:dyDescent="0.3">
      <c r="A14" s="11"/>
      <c r="B14" s="150"/>
      <c r="C14" s="151"/>
    </row>
    <row r="15" spans="1:8" x14ac:dyDescent="0.3">
      <c r="A15" s="11"/>
      <c r="B15" s="148"/>
      <c r="C15" s="149"/>
    </row>
    <row r="16" spans="1:8" x14ac:dyDescent="0.3">
      <c r="A16" s="11"/>
      <c r="B16" s="150"/>
      <c r="C16" s="151"/>
    </row>
    <row r="17" spans="1:3" x14ac:dyDescent="0.3">
      <c r="A17" s="11"/>
      <c r="B17" s="71"/>
      <c r="C17" s="151"/>
    </row>
    <row r="18" spans="1:3" ht="15" thickBot="1" x14ac:dyDescent="0.35">
      <c r="A18" s="72"/>
      <c r="B18" s="73"/>
      <c r="C18" s="74"/>
    </row>
    <row r="19" spans="1:3" ht="15" thickBot="1" x14ac:dyDescent="0.35">
      <c r="A19" s="75"/>
      <c r="B19" s="76" t="s">
        <v>31</v>
      </c>
      <c r="C19" s="77">
        <f>SUM(C9:C18)</f>
        <v>3226.82</v>
      </c>
    </row>
  </sheetData>
  <mergeCells count="1">
    <mergeCell ref="G8:H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31"/>
  <sheetViews>
    <sheetView topLeftCell="A7" workbookViewId="0">
      <selection activeCell="B18" sqref="B18"/>
    </sheetView>
  </sheetViews>
  <sheetFormatPr defaultColWidth="8.6640625" defaultRowHeight="14.4" x14ac:dyDescent="0.3"/>
  <cols>
    <col min="1" max="1" width="14.6640625" customWidth="1"/>
    <col min="2" max="2" width="15.6640625" customWidth="1"/>
    <col min="3" max="3" width="17.33203125" customWidth="1"/>
    <col min="7" max="7" width="14.6640625" customWidth="1"/>
    <col min="8" max="8" width="11.33203125" customWidth="1"/>
  </cols>
  <sheetData>
    <row r="1" spans="1:8" x14ac:dyDescent="0.3">
      <c r="A1" s="1" t="s">
        <v>23</v>
      </c>
      <c r="B1" s="66" t="s">
        <v>93</v>
      </c>
    </row>
    <row r="2" spans="1:8" x14ac:dyDescent="0.3">
      <c r="A2" s="1" t="s">
        <v>24</v>
      </c>
      <c r="B2" s="2">
        <v>44217</v>
      </c>
    </row>
    <row r="3" spans="1:8" x14ac:dyDescent="0.3">
      <c r="A3" s="4" t="s">
        <v>25</v>
      </c>
      <c r="B3" s="3">
        <v>3000</v>
      </c>
    </row>
    <row r="4" spans="1:8" x14ac:dyDescent="0.3">
      <c r="A4" s="1" t="s">
        <v>26</v>
      </c>
      <c r="B4" s="82" t="s">
        <v>76</v>
      </c>
    </row>
    <row r="5" spans="1:8" x14ac:dyDescent="0.3">
      <c r="A5" s="4" t="s">
        <v>27</v>
      </c>
      <c r="B5" s="4" t="s">
        <v>92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11">
        <v>21</v>
      </c>
      <c r="B9" s="148">
        <v>44225</v>
      </c>
      <c r="C9" s="149">
        <v>27.5</v>
      </c>
      <c r="G9" s="8" t="s">
        <v>32</v>
      </c>
      <c r="H9" s="14">
        <f>+B3</f>
        <v>3000</v>
      </c>
    </row>
    <row r="10" spans="1:8" x14ac:dyDescent="0.3">
      <c r="A10" s="11">
        <v>52</v>
      </c>
      <c r="B10" s="150">
        <v>44253</v>
      </c>
      <c r="C10" s="151">
        <v>43.4</v>
      </c>
      <c r="G10" s="6" t="s">
        <v>33</v>
      </c>
      <c r="H10" s="15">
        <f>+C31</f>
        <v>1605.3899999999999</v>
      </c>
    </row>
    <row r="11" spans="1:8" ht="15" thickBot="1" x14ac:dyDescent="0.35">
      <c r="A11" s="11">
        <v>126</v>
      </c>
      <c r="B11" s="148">
        <v>44295</v>
      </c>
      <c r="C11" s="149">
        <v>85.1</v>
      </c>
      <c r="G11" s="9"/>
      <c r="H11" s="10"/>
    </row>
    <row r="12" spans="1:8" ht="15" thickBot="1" x14ac:dyDescent="0.35">
      <c r="A12" s="11">
        <v>194</v>
      </c>
      <c r="B12" s="150">
        <v>44347</v>
      </c>
      <c r="C12" s="151">
        <v>193.88</v>
      </c>
      <c r="G12" s="16" t="s">
        <v>34</v>
      </c>
      <c r="H12" s="17">
        <f>+H9-H10</f>
        <v>1394.6100000000001</v>
      </c>
    </row>
    <row r="13" spans="1:8" x14ac:dyDescent="0.3">
      <c r="A13" s="11">
        <v>230</v>
      </c>
      <c r="B13" s="148">
        <v>44377</v>
      </c>
      <c r="C13" s="149">
        <v>141.11000000000001</v>
      </c>
    </row>
    <row r="14" spans="1:8" x14ac:dyDescent="0.3">
      <c r="A14" s="11">
        <v>241</v>
      </c>
      <c r="B14" s="150">
        <v>44406</v>
      </c>
      <c r="C14" s="151">
        <v>209.88</v>
      </c>
    </row>
    <row r="15" spans="1:8" x14ac:dyDescent="0.3">
      <c r="A15" s="11">
        <v>266</v>
      </c>
      <c r="B15" s="148">
        <v>44440</v>
      </c>
      <c r="C15" s="149">
        <v>209.88</v>
      </c>
    </row>
    <row r="16" spans="1:8" x14ac:dyDescent="0.3">
      <c r="A16" s="11">
        <v>290</v>
      </c>
      <c r="B16" s="150">
        <v>44466</v>
      </c>
      <c r="C16" s="151">
        <v>69.7</v>
      </c>
    </row>
    <row r="17" spans="1:3" x14ac:dyDescent="0.3">
      <c r="A17" s="11">
        <v>435</v>
      </c>
      <c r="B17" s="71">
        <v>44547</v>
      </c>
      <c r="C17" s="293">
        <v>31.6</v>
      </c>
    </row>
    <row r="18" spans="1:3" x14ac:dyDescent="0.3">
      <c r="A18" s="11">
        <v>56</v>
      </c>
      <c r="B18" s="302">
        <v>44594</v>
      </c>
      <c r="C18" s="293">
        <v>12.37</v>
      </c>
    </row>
    <row r="19" spans="1:3" x14ac:dyDescent="0.3">
      <c r="A19" s="11">
        <v>82</v>
      </c>
      <c r="B19" s="12">
        <v>44614</v>
      </c>
      <c r="C19" s="293">
        <v>17.22</v>
      </c>
    </row>
    <row r="20" spans="1:3" x14ac:dyDescent="0.3">
      <c r="A20" s="11">
        <v>118</v>
      </c>
      <c r="B20" s="12">
        <v>44630</v>
      </c>
      <c r="C20" s="293">
        <v>53.21</v>
      </c>
    </row>
    <row r="21" spans="1:3" x14ac:dyDescent="0.3">
      <c r="A21" s="11">
        <v>183</v>
      </c>
      <c r="B21" s="12">
        <v>44683</v>
      </c>
      <c r="C21" s="293">
        <v>92.3</v>
      </c>
    </row>
    <row r="22" spans="1:3" x14ac:dyDescent="0.3">
      <c r="A22" s="11">
        <v>229</v>
      </c>
      <c r="B22" s="12">
        <v>44711</v>
      </c>
      <c r="C22" s="293">
        <v>80.5</v>
      </c>
    </row>
    <row r="23" spans="1:3" x14ac:dyDescent="0.3">
      <c r="A23" s="11">
        <v>275</v>
      </c>
      <c r="B23" s="12">
        <v>44740</v>
      </c>
      <c r="C23" s="293">
        <v>172.83</v>
      </c>
    </row>
    <row r="24" spans="1:3" x14ac:dyDescent="0.3">
      <c r="A24" s="11">
        <v>337</v>
      </c>
      <c r="B24" s="12">
        <v>44750</v>
      </c>
      <c r="C24" s="293">
        <v>81.59</v>
      </c>
    </row>
    <row r="25" spans="1:3" x14ac:dyDescent="0.3">
      <c r="A25" s="294">
        <v>474</v>
      </c>
      <c r="B25" s="295">
        <v>44879</v>
      </c>
      <c r="C25" s="296">
        <v>77.3</v>
      </c>
    </row>
    <row r="26" spans="1:3" x14ac:dyDescent="0.3">
      <c r="A26" s="294">
        <v>482</v>
      </c>
      <c r="B26" s="295">
        <v>44895</v>
      </c>
      <c r="C26" s="297">
        <v>6.02</v>
      </c>
    </row>
    <row r="27" spans="1:3" x14ac:dyDescent="0.3">
      <c r="A27" s="11"/>
      <c r="B27" s="13"/>
      <c r="C27" s="151"/>
    </row>
    <row r="28" spans="1:3" x14ac:dyDescent="0.3">
      <c r="A28" s="11"/>
      <c r="B28" s="13"/>
      <c r="C28" s="151"/>
    </row>
    <row r="29" spans="1:3" x14ac:dyDescent="0.3">
      <c r="A29" s="11"/>
      <c r="B29" s="13"/>
      <c r="C29" s="151"/>
    </row>
    <row r="30" spans="1:3" ht="15" thickBot="1" x14ac:dyDescent="0.35">
      <c r="A30" s="72"/>
      <c r="B30" s="73"/>
      <c r="C30" s="74"/>
    </row>
    <row r="31" spans="1:3" ht="15" thickBot="1" x14ac:dyDescent="0.35">
      <c r="A31" s="75"/>
      <c r="B31" s="76" t="s">
        <v>31</v>
      </c>
      <c r="C31" s="77">
        <f>SUM(C9:C30)</f>
        <v>1605.3899999999999</v>
      </c>
    </row>
  </sheetData>
  <mergeCells count="1">
    <mergeCell ref="G8:H8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0"/>
  <sheetViews>
    <sheetView workbookViewId="0">
      <selection activeCell="B13" sqref="B13"/>
    </sheetView>
  </sheetViews>
  <sheetFormatPr defaultColWidth="8.6640625" defaultRowHeight="14.4" x14ac:dyDescent="0.3"/>
  <cols>
    <col min="1" max="1" width="37.44140625" customWidth="1"/>
    <col min="2" max="2" width="85.44140625" customWidth="1"/>
    <col min="3" max="3" width="39.33203125" customWidth="1"/>
  </cols>
  <sheetData>
    <row r="1" spans="1:3" x14ac:dyDescent="0.3">
      <c r="A1" t="s">
        <v>11</v>
      </c>
      <c r="B1" t="s">
        <v>41</v>
      </c>
      <c r="C1" t="s">
        <v>45</v>
      </c>
    </row>
    <row r="2" spans="1:3" x14ac:dyDescent="0.3">
      <c r="A2" t="s">
        <v>12</v>
      </c>
      <c r="B2" t="s">
        <v>42</v>
      </c>
      <c r="C2" t="s">
        <v>46</v>
      </c>
    </row>
    <row r="3" spans="1:3" x14ac:dyDescent="0.3">
      <c r="A3" t="s">
        <v>16</v>
      </c>
      <c r="B3" t="s">
        <v>43</v>
      </c>
    </row>
    <row r="4" spans="1:3" x14ac:dyDescent="0.3">
      <c r="A4" t="s">
        <v>15</v>
      </c>
      <c r="B4" t="s">
        <v>44</v>
      </c>
    </row>
    <row r="5" spans="1:3" x14ac:dyDescent="0.3">
      <c r="A5" t="s">
        <v>13</v>
      </c>
      <c r="B5" t="s">
        <v>39</v>
      </c>
    </row>
    <row r="6" spans="1:3" ht="51" customHeight="1" x14ac:dyDescent="0.3">
      <c r="A6" t="s">
        <v>14</v>
      </c>
      <c r="B6" s="5" t="s">
        <v>40</v>
      </c>
    </row>
    <row r="7" spans="1:3" x14ac:dyDescent="0.3">
      <c r="A7" t="s">
        <v>17</v>
      </c>
      <c r="B7" t="s">
        <v>117</v>
      </c>
    </row>
    <row r="8" spans="1:3" x14ac:dyDescent="0.3">
      <c r="A8" t="s">
        <v>18</v>
      </c>
    </row>
    <row r="9" spans="1:3" x14ac:dyDescent="0.3">
      <c r="A9" t="s">
        <v>19</v>
      </c>
    </row>
    <row r="10" spans="1:3" x14ac:dyDescent="0.3">
      <c r="A10" t="s">
        <v>20</v>
      </c>
    </row>
  </sheetData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49"/>
  <sheetViews>
    <sheetView workbookViewId="0">
      <selection activeCell="G21" sqref="G21"/>
    </sheetView>
  </sheetViews>
  <sheetFormatPr defaultColWidth="8.6640625" defaultRowHeight="14.4" x14ac:dyDescent="0.3"/>
  <cols>
    <col min="1" max="1" width="16.44140625" customWidth="1"/>
    <col min="2" max="2" width="15.5546875" customWidth="1"/>
    <col min="3" max="3" width="12.6640625" customWidth="1"/>
    <col min="7" max="7" width="14" customWidth="1"/>
    <col min="8" max="8" width="14.6640625" customWidth="1"/>
  </cols>
  <sheetData>
    <row r="1" spans="1:8" x14ac:dyDescent="0.3">
      <c r="A1" s="1" t="s">
        <v>23</v>
      </c>
      <c r="B1" s="107" t="s">
        <v>548</v>
      </c>
    </row>
    <row r="2" spans="1:8" x14ac:dyDescent="0.3">
      <c r="A2" s="1" t="s">
        <v>24</v>
      </c>
      <c r="B2" s="2">
        <v>44748</v>
      </c>
    </row>
    <row r="3" spans="1:8" x14ac:dyDescent="0.3">
      <c r="A3" s="4" t="s">
        <v>25</v>
      </c>
      <c r="B3" s="3">
        <v>34000</v>
      </c>
    </row>
    <row r="4" spans="1:8" x14ac:dyDescent="0.3">
      <c r="A4" s="1" t="s">
        <v>26</v>
      </c>
      <c r="B4" s="126" t="s">
        <v>572</v>
      </c>
    </row>
    <row r="5" spans="1:8" x14ac:dyDescent="0.3">
      <c r="A5" s="4" t="s">
        <v>27</v>
      </c>
      <c r="B5" s="4" t="s">
        <v>174</v>
      </c>
    </row>
    <row r="6" spans="1:8" x14ac:dyDescent="0.3">
      <c r="B6" s="1"/>
    </row>
    <row r="7" spans="1:8" x14ac:dyDescent="0.3">
      <c r="B7" s="1"/>
    </row>
    <row r="8" spans="1:8" ht="28.8" x14ac:dyDescent="0.3">
      <c r="A8" s="67" t="s">
        <v>28</v>
      </c>
      <c r="B8" s="68" t="s">
        <v>29</v>
      </c>
      <c r="C8" s="262" t="s">
        <v>30</v>
      </c>
      <c r="D8" s="265"/>
      <c r="E8" s="5"/>
      <c r="F8" s="5"/>
      <c r="G8" s="317" t="s">
        <v>35</v>
      </c>
      <c r="H8" s="318"/>
    </row>
    <row r="9" spans="1:8" x14ac:dyDescent="0.3">
      <c r="A9" s="72" t="s">
        <v>576</v>
      </c>
      <c r="B9" s="12">
        <v>44750</v>
      </c>
      <c r="C9" s="263">
        <v>2127.27</v>
      </c>
      <c r="D9" s="112"/>
      <c r="G9" s="8" t="s">
        <v>32</v>
      </c>
      <c r="H9" s="14">
        <f>+B3</f>
        <v>34000</v>
      </c>
    </row>
    <row r="10" spans="1:8" x14ac:dyDescent="0.3">
      <c r="A10" s="11" t="s">
        <v>667</v>
      </c>
      <c r="B10" s="12">
        <v>44833</v>
      </c>
      <c r="C10" s="264">
        <v>776.36</v>
      </c>
      <c r="D10" s="112"/>
      <c r="G10" s="6" t="s">
        <v>33</v>
      </c>
      <c r="H10" s="15">
        <f>+C19</f>
        <v>2903.63</v>
      </c>
    </row>
    <row r="11" spans="1:8" ht="15" thickBot="1" x14ac:dyDescent="0.35">
      <c r="A11" s="11"/>
      <c r="B11" s="113"/>
      <c r="C11" s="115"/>
      <c r="D11" s="112"/>
      <c r="G11" s="9"/>
      <c r="H11" s="10"/>
    </row>
    <row r="12" spans="1:8" ht="15" thickBot="1" x14ac:dyDescent="0.35">
      <c r="A12" s="79"/>
      <c r="B12" s="12"/>
      <c r="C12" s="264"/>
      <c r="D12" s="112"/>
      <c r="G12" s="16" t="s">
        <v>34</v>
      </c>
      <c r="H12" s="17">
        <f>+H9-H10</f>
        <v>31096.37</v>
      </c>
    </row>
    <row r="13" spans="1:8" x14ac:dyDescent="0.3">
      <c r="D13" s="112"/>
      <c r="E13" s="221"/>
    </row>
    <row r="14" spans="1:8" x14ac:dyDescent="0.3">
      <c r="A14" s="72"/>
      <c r="B14" s="12"/>
      <c r="C14" s="263"/>
      <c r="D14" s="112"/>
      <c r="E14" s="221"/>
    </row>
    <row r="15" spans="1:8" x14ac:dyDescent="0.3">
      <c r="A15" s="72"/>
      <c r="B15" s="12"/>
      <c r="C15" s="263"/>
      <c r="D15" s="112"/>
      <c r="E15" s="221"/>
    </row>
    <row r="16" spans="1:8" x14ac:dyDescent="0.3">
      <c r="A16" s="72"/>
      <c r="B16" s="12"/>
      <c r="C16" s="263"/>
      <c r="D16" s="112"/>
      <c r="E16" s="221"/>
    </row>
    <row r="17" spans="1:8" x14ac:dyDescent="0.3">
      <c r="A17" s="72"/>
      <c r="B17" s="12"/>
      <c r="C17" s="263"/>
      <c r="D17" s="112"/>
    </row>
    <row r="18" spans="1:8" ht="15" thickBot="1" x14ac:dyDescent="0.35">
      <c r="A18" s="72"/>
      <c r="B18" s="12"/>
      <c r="C18" s="263"/>
      <c r="D18" s="112"/>
    </row>
    <row r="19" spans="1:8" ht="15" thickBot="1" x14ac:dyDescent="0.35">
      <c r="A19" s="75"/>
      <c r="B19" s="76" t="s">
        <v>31</v>
      </c>
      <c r="C19" s="255">
        <f>SUM(C9:C12)</f>
        <v>2903.63</v>
      </c>
    </row>
    <row r="23" spans="1:8" x14ac:dyDescent="0.3">
      <c r="A23" s="1" t="s">
        <v>23</v>
      </c>
      <c r="B23" s="107" t="s">
        <v>144</v>
      </c>
    </row>
    <row r="24" spans="1:8" x14ac:dyDescent="0.3">
      <c r="A24" s="1" t="s">
        <v>24</v>
      </c>
      <c r="B24" s="2">
        <v>44347</v>
      </c>
    </row>
    <row r="25" spans="1:8" x14ac:dyDescent="0.3">
      <c r="A25" s="4" t="s">
        <v>25</v>
      </c>
      <c r="B25" s="3">
        <v>5000</v>
      </c>
    </row>
    <row r="26" spans="1:8" x14ac:dyDescent="0.3">
      <c r="A26" s="1" t="s">
        <v>26</v>
      </c>
      <c r="B26" s="126" t="s">
        <v>115</v>
      </c>
    </row>
    <row r="27" spans="1:8" x14ac:dyDescent="0.3">
      <c r="A27" s="4" t="s">
        <v>27</v>
      </c>
      <c r="B27" s="4" t="s">
        <v>174</v>
      </c>
    </row>
    <row r="28" spans="1:8" ht="36.6" x14ac:dyDescent="0.7">
      <c r="B28" s="1"/>
      <c r="E28" s="290" t="s">
        <v>767</v>
      </c>
    </row>
    <row r="29" spans="1:8" x14ac:dyDescent="0.3">
      <c r="B29" s="1"/>
    </row>
    <row r="30" spans="1:8" ht="28.8" x14ac:dyDescent="0.3">
      <c r="A30" s="67" t="s">
        <v>28</v>
      </c>
      <c r="B30" s="68" t="s">
        <v>29</v>
      </c>
      <c r="C30" s="69" t="s">
        <v>30</v>
      </c>
      <c r="D30" s="5"/>
      <c r="E30" s="5"/>
      <c r="F30" s="5"/>
      <c r="G30" s="317" t="s">
        <v>35</v>
      </c>
      <c r="H30" s="318"/>
    </row>
    <row r="31" spans="1:8" x14ac:dyDescent="0.3">
      <c r="A31" s="11" t="s">
        <v>175</v>
      </c>
      <c r="B31" s="12">
        <v>44347</v>
      </c>
      <c r="C31" s="253">
        <v>36.36</v>
      </c>
      <c r="G31" s="8" t="s">
        <v>32</v>
      </c>
      <c r="H31" s="14">
        <f>+B25</f>
        <v>5000</v>
      </c>
    </row>
    <row r="32" spans="1:8" x14ac:dyDescent="0.3">
      <c r="A32" s="11" t="s">
        <v>176</v>
      </c>
      <c r="B32" s="12">
        <v>44524</v>
      </c>
      <c r="C32" s="15">
        <v>109.09</v>
      </c>
      <c r="G32" s="6" t="s">
        <v>33</v>
      </c>
      <c r="H32" s="15">
        <f>+C49</f>
        <v>3631.8499999999995</v>
      </c>
    </row>
    <row r="33" spans="1:8" ht="15" thickBot="1" x14ac:dyDescent="0.35">
      <c r="A33" s="11" t="s">
        <v>250</v>
      </c>
      <c r="B33" s="113">
        <v>44586</v>
      </c>
      <c r="C33" s="254">
        <v>874.55</v>
      </c>
      <c r="G33" s="9"/>
      <c r="H33" s="10"/>
    </row>
    <row r="34" spans="1:8" ht="15" thickBot="1" x14ac:dyDescent="0.35">
      <c r="A34" s="79" t="s">
        <v>310</v>
      </c>
      <c r="B34" s="12">
        <v>44601</v>
      </c>
      <c r="C34" s="15">
        <v>101.82</v>
      </c>
      <c r="G34" s="16" t="s">
        <v>34</v>
      </c>
      <c r="H34" s="17">
        <f>+H31-H32</f>
        <v>1368.1500000000005</v>
      </c>
    </row>
    <row r="35" spans="1:8" x14ac:dyDescent="0.3">
      <c r="A35" s="79" t="s">
        <v>311</v>
      </c>
      <c r="B35" s="12">
        <v>44601</v>
      </c>
      <c r="C35" s="15">
        <v>101.82</v>
      </c>
    </row>
    <row r="36" spans="1:8" ht="36.6" x14ac:dyDescent="0.7">
      <c r="A36" s="79" t="s">
        <v>312</v>
      </c>
      <c r="B36" s="12">
        <v>44601</v>
      </c>
      <c r="C36" s="15">
        <v>114.57</v>
      </c>
      <c r="G36" s="290" t="s">
        <v>767</v>
      </c>
    </row>
    <row r="37" spans="1:8" x14ac:dyDescent="0.3">
      <c r="A37" s="11" t="s">
        <v>360</v>
      </c>
      <c r="B37" s="12">
        <v>44630</v>
      </c>
      <c r="C37" s="15">
        <v>534.54999999999995</v>
      </c>
    </row>
    <row r="38" spans="1:8" x14ac:dyDescent="0.3">
      <c r="A38" s="11" t="s">
        <v>360</v>
      </c>
      <c r="B38" s="12">
        <v>44630</v>
      </c>
      <c r="C38" s="15">
        <v>114.55</v>
      </c>
    </row>
    <row r="39" spans="1:8" x14ac:dyDescent="0.3">
      <c r="A39" s="11" t="s">
        <v>397</v>
      </c>
      <c r="B39" s="12">
        <v>44683</v>
      </c>
      <c r="C39" s="15">
        <v>178.18</v>
      </c>
    </row>
    <row r="40" spans="1:8" x14ac:dyDescent="0.3">
      <c r="A40" s="11" t="s">
        <v>398</v>
      </c>
      <c r="B40" s="12">
        <v>44683</v>
      </c>
      <c r="C40" s="15">
        <v>12.73</v>
      </c>
    </row>
    <row r="41" spans="1:8" x14ac:dyDescent="0.3">
      <c r="A41" s="11" t="s">
        <v>468</v>
      </c>
      <c r="B41" s="12">
        <v>44712</v>
      </c>
      <c r="C41" s="15">
        <v>169.64</v>
      </c>
    </row>
    <row r="42" spans="1:8" x14ac:dyDescent="0.3">
      <c r="A42" s="11" t="s">
        <v>469</v>
      </c>
      <c r="B42" s="12">
        <v>44712</v>
      </c>
      <c r="C42" s="15">
        <v>339.27</v>
      </c>
    </row>
    <row r="43" spans="1:8" x14ac:dyDescent="0.3">
      <c r="A43" s="11" t="s">
        <v>470</v>
      </c>
      <c r="B43" s="12">
        <v>44712</v>
      </c>
      <c r="C43" s="74">
        <v>339.27</v>
      </c>
      <c r="D43" s="15"/>
    </row>
    <row r="44" spans="1:8" x14ac:dyDescent="0.3">
      <c r="A44" s="72" t="s">
        <v>471</v>
      </c>
      <c r="B44" s="12">
        <v>44712</v>
      </c>
      <c r="C44" s="15">
        <v>50.91</v>
      </c>
    </row>
    <row r="45" spans="1:8" x14ac:dyDescent="0.3">
      <c r="A45" s="72" t="s">
        <v>472</v>
      </c>
      <c r="B45" s="12">
        <v>44712</v>
      </c>
      <c r="C45" s="74">
        <v>216.36</v>
      </c>
      <c r="E45" s="221"/>
    </row>
    <row r="46" spans="1:8" x14ac:dyDescent="0.3">
      <c r="A46" s="72" t="s">
        <v>574</v>
      </c>
      <c r="B46" s="12">
        <v>44750</v>
      </c>
      <c r="C46" s="74">
        <v>338.18</v>
      </c>
      <c r="E46" s="221"/>
    </row>
    <row r="48" spans="1:8" ht="15" thickBot="1" x14ac:dyDescent="0.35">
      <c r="A48" s="72"/>
      <c r="B48" s="12"/>
      <c r="C48" s="74"/>
    </row>
    <row r="49" spans="1:3" ht="15" thickBot="1" x14ac:dyDescent="0.35">
      <c r="A49" s="75"/>
      <c r="B49" s="76" t="s">
        <v>31</v>
      </c>
      <c r="C49" s="255">
        <f>SUM(C31:C48)</f>
        <v>3631.8499999999995</v>
      </c>
    </row>
  </sheetData>
  <mergeCells count="2">
    <mergeCell ref="G30:H30"/>
    <mergeCell ref="G8:H8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G16"/>
  <sheetViews>
    <sheetView workbookViewId="0">
      <selection activeCell="C3" sqref="C3"/>
    </sheetView>
  </sheetViews>
  <sheetFormatPr defaultColWidth="8.6640625" defaultRowHeight="14.4" x14ac:dyDescent="0.3"/>
  <cols>
    <col min="1" max="1" width="13.33203125" customWidth="1"/>
    <col min="2" max="2" width="14.33203125" customWidth="1"/>
    <col min="3" max="3" width="18.6640625" customWidth="1"/>
    <col min="6" max="6" width="17.5546875" customWidth="1"/>
    <col min="7" max="7" width="12.44140625" customWidth="1"/>
  </cols>
  <sheetData>
    <row r="1" spans="1:7" x14ac:dyDescent="0.3">
      <c r="A1" s="1" t="s">
        <v>23</v>
      </c>
      <c r="B1" s="107" t="s">
        <v>181</v>
      </c>
    </row>
    <row r="2" spans="1:7" x14ac:dyDescent="0.3">
      <c r="A2" s="1" t="s">
        <v>24</v>
      </c>
      <c r="B2" s="2">
        <v>43784</v>
      </c>
    </row>
    <row r="3" spans="1:7" x14ac:dyDescent="0.3">
      <c r="A3" s="4" t="s">
        <v>25</v>
      </c>
      <c r="B3" s="3">
        <v>2000</v>
      </c>
    </row>
    <row r="4" spans="1:7" x14ac:dyDescent="0.3">
      <c r="A4" s="1" t="s">
        <v>26</v>
      </c>
      <c r="B4" s="126" t="s">
        <v>245</v>
      </c>
    </row>
    <row r="5" spans="1:7" x14ac:dyDescent="0.3">
      <c r="A5" s="4" t="s">
        <v>27</v>
      </c>
      <c r="B5" s="4" t="s">
        <v>244</v>
      </c>
    </row>
    <row r="6" spans="1:7" x14ac:dyDescent="0.3">
      <c r="B6" s="1"/>
    </row>
    <row r="7" spans="1:7" x14ac:dyDescent="0.3">
      <c r="B7" s="1"/>
    </row>
    <row r="8" spans="1:7" ht="28.8" x14ac:dyDescent="0.3">
      <c r="A8" s="67" t="s">
        <v>28</v>
      </c>
      <c r="B8" s="68" t="s">
        <v>29</v>
      </c>
      <c r="C8" s="69" t="s">
        <v>30</v>
      </c>
      <c r="D8" s="5"/>
      <c r="E8" s="5"/>
      <c r="F8" s="317" t="s">
        <v>35</v>
      </c>
      <c r="G8" s="318"/>
    </row>
    <row r="9" spans="1:7" x14ac:dyDescent="0.3">
      <c r="A9" s="164" t="s">
        <v>246</v>
      </c>
      <c r="B9" s="109">
        <v>43784</v>
      </c>
      <c r="C9" s="119">
        <v>407.36</v>
      </c>
      <c r="F9" s="8" t="s">
        <v>32</v>
      </c>
      <c r="G9" s="14">
        <v>5000</v>
      </c>
    </row>
    <row r="10" spans="1:7" x14ac:dyDescent="0.3">
      <c r="A10" s="164" t="s">
        <v>247</v>
      </c>
      <c r="B10" s="109">
        <v>43817</v>
      </c>
      <c r="C10" s="121">
        <v>190.95</v>
      </c>
      <c r="F10" s="6" t="s">
        <v>33</v>
      </c>
      <c r="G10" s="15">
        <v>145.44999999999999</v>
      </c>
    </row>
    <row r="11" spans="1:7" ht="15" thickBot="1" x14ac:dyDescent="0.35">
      <c r="A11" s="164" t="s">
        <v>248</v>
      </c>
      <c r="B11" s="109">
        <v>44586</v>
      </c>
      <c r="C11" s="121">
        <v>163.63999999999999</v>
      </c>
      <c r="D11" s="112"/>
      <c r="F11" s="9"/>
      <c r="G11" s="10"/>
    </row>
    <row r="12" spans="1:7" ht="15" thickBot="1" x14ac:dyDescent="0.35">
      <c r="A12" s="180"/>
      <c r="B12" s="71"/>
      <c r="C12" s="15"/>
      <c r="F12" s="16" t="s">
        <v>34</v>
      </c>
      <c r="G12" s="17">
        <f>+G9-G10</f>
        <v>4854.55</v>
      </c>
    </row>
    <row r="13" spans="1:7" ht="15" thickBot="1" x14ac:dyDescent="0.35">
      <c r="A13" s="79"/>
      <c r="B13" s="12"/>
      <c r="C13" s="15"/>
    </row>
    <row r="14" spans="1:7" ht="15" thickBot="1" x14ac:dyDescent="0.35">
      <c r="A14" s="75"/>
      <c r="B14" s="76" t="s">
        <v>31</v>
      </c>
      <c r="C14" s="77">
        <f>SUM(C9:C13)</f>
        <v>761.94999999999993</v>
      </c>
    </row>
    <row r="15" spans="1:7" x14ac:dyDescent="0.3">
      <c r="B15" s="1"/>
    </row>
    <row r="16" spans="1:7" x14ac:dyDescent="0.3">
      <c r="B16" s="1"/>
    </row>
  </sheetData>
  <mergeCells count="1">
    <mergeCell ref="F8:G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95"/>
  <sheetViews>
    <sheetView workbookViewId="0">
      <selection activeCell="D9" sqref="D9"/>
    </sheetView>
  </sheetViews>
  <sheetFormatPr defaultColWidth="8.6640625" defaultRowHeight="14.4" x14ac:dyDescent="0.3"/>
  <cols>
    <col min="1" max="1" width="16.44140625" customWidth="1"/>
    <col min="2" max="2" width="16.44140625" style="1" customWidth="1"/>
    <col min="3" max="3" width="20.5546875" customWidth="1"/>
    <col min="7" max="7" width="14.5546875" bestFit="1" customWidth="1"/>
    <col min="8" max="8" width="15.5546875" customWidth="1"/>
  </cols>
  <sheetData>
    <row r="1" spans="1:8" ht="21" x14ac:dyDescent="0.4">
      <c r="A1" s="1" t="s">
        <v>23</v>
      </c>
      <c r="B1" s="107" t="s">
        <v>729</v>
      </c>
      <c r="C1" s="224"/>
    </row>
    <row r="2" spans="1:8" x14ac:dyDescent="0.3">
      <c r="A2" s="1" t="s">
        <v>24</v>
      </c>
      <c r="B2" s="2">
        <v>44821</v>
      </c>
    </row>
    <row r="3" spans="1:8" x14ac:dyDescent="0.3">
      <c r="A3" s="4" t="s">
        <v>25</v>
      </c>
      <c r="B3" s="3">
        <v>35280</v>
      </c>
    </row>
    <row r="4" spans="1:8" x14ac:dyDescent="0.3">
      <c r="A4" s="1" t="s">
        <v>26</v>
      </c>
      <c r="B4" t="s">
        <v>643</v>
      </c>
    </row>
    <row r="5" spans="1:8" x14ac:dyDescent="0.3">
      <c r="A5" s="4" t="s">
        <v>27</v>
      </c>
      <c r="B5" s="4" t="s">
        <v>59</v>
      </c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83">
        <v>463</v>
      </c>
      <c r="B9" s="109">
        <v>44879</v>
      </c>
      <c r="C9" s="225">
        <v>3750</v>
      </c>
      <c r="D9" t="s">
        <v>780</v>
      </c>
      <c r="G9" s="8" t="s">
        <v>32</v>
      </c>
      <c r="H9" s="14">
        <f>+B3</f>
        <v>35280</v>
      </c>
    </row>
    <row r="10" spans="1:8" x14ac:dyDescent="0.3">
      <c r="A10" s="166" t="s">
        <v>776</v>
      </c>
      <c r="B10" s="109">
        <v>44907</v>
      </c>
      <c r="C10" s="225">
        <v>3850</v>
      </c>
      <c r="D10" t="s">
        <v>779</v>
      </c>
      <c r="G10" s="6" t="s">
        <v>33</v>
      </c>
      <c r="H10" s="15">
        <f>+C14</f>
        <v>7600</v>
      </c>
    </row>
    <row r="11" spans="1:8" ht="15" thickBot="1" x14ac:dyDescent="0.35">
      <c r="A11" s="164" t="s">
        <v>777</v>
      </c>
      <c r="B11" s="109">
        <v>44907</v>
      </c>
      <c r="C11" s="225"/>
      <c r="D11" t="s">
        <v>778</v>
      </c>
      <c r="G11" s="9"/>
      <c r="H11" s="10"/>
    </row>
    <row r="12" spans="1:8" ht="15" thickBot="1" x14ac:dyDescent="0.35">
      <c r="A12" s="164"/>
      <c r="B12" s="109"/>
      <c r="C12" s="153"/>
      <c r="G12" s="16" t="s">
        <v>34</v>
      </c>
      <c r="H12" s="231">
        <f>+H9-H10</f>
        <v>27680</v>
      </c>
    </row>
    <row r="13" spans="1:8" ht="15" thickBot="1" x14ac:dyDescent="0.35">
      <c r="A13" s="164"/>
      <c r="B13" s="148"/>
      <c r="C13" s="225"/>
      <c r="G13" s="110"/>
      <c r="H13" s="111"/>
    </row>
    <row r="14" spans="1:8" ht="15" thickBot="1" x14ac:dyDescent="0.35">
      <c r="A14" s="75"/>
      <c r="B14" s="76" t="s">
        <v>31</v>
      </c>
      <c r="C14" s="77">
        <f>SUM(C9:C13)</f>
        <v>7600</v>
      </c>
    </row>
    <row r="20" spans="1:8" ht="21" x14ac:dyDescent="0.4">
      <c r="A20" s="1" t="s">
        <v>23</v>
      </c>
      <c r="B20" s="107" t="s">
        <v>391</v>
      </c>
      <c r="C20" s="224"/>
    </row>
    <row r="21" spans="1:8" x14ac:dyDescent="0.3">
      <c r="A21" s="1" t="s">
        <v>24</v>
      </c>
      <c r="B21" s="2">
        <v>44810</v>
      </c>
    </row>
    <row r="22" spans="1:8" x14ac:dyDescent="0.3">
      <c r="A22" s="4" t="s">
        <v>25</v>
      </c>
      <c r="B22" s="3">
        <v>8000</v>
      </c>
    </row>
    <row r="23" spans="1:8" x14ac:dyDescent="0.3">
      <c r="A23" s="1" t="s">
        <v>26</v>
      </c>
      <c r="B23" s="126" t="s">
        <v>604</v>
      </c>
    </row>
    <row r="24" spans="1:8" x14ac:dyDescent="0.3">
      <c r="A24" s="4" t="s">
        <v>27</v>
      </c>
      <c r="B24" s="4" t="s">
        <v>59</v>
      </c>
    </row>
    <row r="27" spans="1:8" ht="28.8" x14ac:dyDescent="0.3">
      <c r="A27" s="67" t="s">
        <v>28</v>
      </c>
      <c r="B27" s="68" t="s">
        <v>29</v>
      </c>
      <c r="C27" s="69" t="s">
        <v>30</v>
      </c>
      <c r="D27" s="5"/>
      <c r="E27" s="5"/>
      <c r="F27" s="5"/>
      <c r="G27" s="317" t="s">
        <v>35</v>
      </c>
      <c r="H27" s="318"/>
    </row>
    <row r="28" spans="1:8" x14ac:dyDescent="0.3">
      <c r="A28" s="83">
        <v>365</v>
      </c>
      <c r="B28" s="109">
        <v>44810</v>
      </c>
      <c r="C28" s="225">
        <v>6830</v>
      </c>
      <c r="G28" s="8" t="s">
        <v>32</v>
      </c>
      <c r="H28" s="14">
        <f>+B22</f>
        <v>8000</v>
      </c>
    </row>
    <row r="29" spans="1:8" x14ac:dyDescent="0.3">
      <c r="A29" s="166" t="s">
        <v>613</v>
      </c>
      <c r="B29" s="109">
        <v>44810</v>
      </c>
      <c r="C29" s="225">
        <v>809.09</v>
      </c>
      <c r="G29" s="6" t="s">
        <v>33</v>
      </c>
      <c r="H29" s="15">
        <f>+C33</f>
        <v>8448.18</v>
      </c>
    </row>
    <row r="30" spans="1:8" ht="15" thickBot="1" x14ac:dyDescent="0.35">
      <c r="A30" s="164">
        <v>432</v>
      </c>
      <c r="B30" s="109">
        <v>44845</v>
      </c>
      <c r="C30" s="225">
        <v>809.09</v>
      </c>
      <c r="G30" s="9"/>
      <c r="H30" s="10"/>
    </row>
    <row r="31" spans="1:8" ht="15" thickBot="1" x14ac:dyDescent="0.35">
      <c r="A31" s="164"/>
      <c r="B31" s="109"/>
      <c r="C31" s="153"/>
      <c r="G31" s="16" t="s">
        <v>34</v>
      </c>
      <c r="H31" s="231">
        <f>+H28-H29</f>
        <v>-448.18000000000029</v>
      </c>
    </row>
    <row r="32" spans="1:8" ht="15" thickBot="1" x14ac:dyDescent="0.35">
      <c r="A32" s="164"/>
      <c r="B32" s="148"/>
      <c r="C32" s="225"/>
      <c r="G32" s="110"/>
      <c r="H32" s="111"/>
    </row>
    <row r="33" spans="1:8" ht="15" thickBot="1" x14ac:dyDescent="0.35">
      <c r="A33" s="75"/>
      <c r="B33" s="76" t="s">
        <v>31</v>
      </c>
      <c r="C33" s="77">
        <f>SUM(C28:C32)</f>
        <v>8448.18</v>
      </c>
    </row>
    <row r="38" spans="1:8" ht="21" x14ac:dyDescent="0.4">
      <c r="A38" s="1" t="s">
        <v>23</v>
      </c>
      <c r="B38" s="107" t="s">
        <v>165</v>
      </c>
      <c r="C38" s="224" t="s">
        <v>389</v>
      </c>
    </row>
    <row r="39" spans="1:8" x14ac:dyDescent="0.3">
      <c r="A39" s="1" t="s">
        <v>24</v>
      </c>
      <c r="B39" s="2">
        <v>44455</v>
      </c>
    </row>
    <row r="40" spans="1:8" x14ac:dyDescent="0.3">
      <c r="A40" s="4" t="s">
        <v>25</v>
      </c>
      <c r="B40" s="3">
        <v>26600</v>
      </c>
    </row>
    <row r="41" spans="1:8" x14ac:dyDescent="0.3">
      <c r="A41" s="1" t="s">
        <v>26</v>
      </c>
      <c r="B41" s="126" t="s">
        <v>166</v>
      </c>
    </row>
    <row r="42" spans="1:8" x14ac:dyDescent="0.3">
      <c r="A42" s="4" t="s">
        <v>27</v>
      </c>
      <c r="B42" s="4" t="s">
        <v>59</v>
      </c>
    </row>
    <row r="45" spans="1:8" ht="28.8" x14ac:dyDescent="0.3">
      <c r="A45" s="67" t="s">
        <v>28</v>
      </c>
      <c r="B45" s="68" t="s">
        <v>29</v>
      </c>
      <c r="C45" s="69" t="s">
        <v>30</v>
      </c>
      <c r="D45" s="5"/>
      <c r="E45" s="5"/>
      <c r="F45" s="5"/>
      <c r="G45" s="317" t="s">
        <v>35</v>
      </c>
      <c r="H45" s="318"/>
    </row>
    <row r="46" spans="1:8" x14ac:dyDescent="0.3">
      <c r="A46" s="83" t="s">
        <v>154</v>
      </c>
      <c r="B46" s="109">
        <v>44517</v>
      </c>
      <c r="C46" s="225">
        <v>2000</v>
      </c>
      <c r="G46" s="8" t="s">
        <v>32</v>
      </c>
      <c r="H46" s="14">
        <f>+B40</f>
        <v>26600</v>
      </c>
    </row>
    <row r="47" spans="1:8" x14ac:dyDescent="0.3">
      <c r="A47" s="166" t="s">
        <v>54</v>
      </c>
      <c r="B47" s="109">
        <v>44571</v>
      </c>
      <c r="C47" s="225">
        <v>5093.7700000000004</v>
      </c>
      <c r="G47" s="6" t="s">
        <v>33</v>
      </c>
      <c r="H47" s="15">
        <f>+C54</f>
        <v>28381.41</v>
      </c>
    </row>
    <row r="48" spans="1:8" ht="15" thickBot="1" x14ac:dyDescent="0.35">
      <c r="A48" s="164" t="s">
        <v>241</v>
      </c>
      <c r="B48" s="109">
        <v>44581</v>
      </c>
      <c r="C48" s="225">
        <v>3250</v>
      </c>
      <c r="G48" s="9"/>
      <c r="H48" s="10"/>
    </row>
    <row r="49" spans="1:9" ht="15" thickBot="1" x14ac:dyDescent="0.35">
      <c r="A49" s="164" t="s">
        <v>242</v>
      </c>
      <c r="B49" s="109">
        <v>44581</v>
      </c>
      <c r="C49" s="153">
        <v>2402</v>
      </c>
      <c r="G49" s="16" t="s">
        <v>34</v>
      </c>
      <c r="H49" s="231">
        <f>+H46-H47</f>
        <v>-1781.4099999999999</v>
      </c>
    </row>
    <row r="50" spans="1:9" x14ac:dyDescent="0.3">
      <c r="A50" s="164" t="s">
        <v>519</v>
      </c>
      <c r="B50" s="148">
        <v>44586</v>
      </c>
      <c r="C50" s="225">
        <v>4722</v>
      </c>
      <c r="G50" s="110"/>
      <c r="H50" s="111"/>
    </row>
    <row r="51" spans="1:9" x14ac:dyDescent="0.3">
      <c r="A51" s="164" t="s">
        <v>544</v>
      </c>
      <c r="B51" s="150">
        <v>44594</v>
      </c>
      <c r="C51" s="225">
        <v>2950</v>
      </c>
      <c r="G51" s="110"/>
      <c r="H51" s="111"/>
    </row>
    <row r="52" spans="1:9" x14ac:dyDescent="0.3">
      <c r="A52" s="164" t="s">
        <v>394</v>
      </c>
      <c r="B52" s="109">
        <v>44683</v>
      </c>
      <c r="C52" s="225">
        <v>7963.64</v>
      </c>
      <c r="G52" s="110"/>
      <c r="H52" s="111"/>
    </row>
    <row r="53" spans="1:9" ht="15" thickBot="1" x14ac:dyDescent="0.35">
      <c r="A53" s="180"/>
      <c r="B53" s="71"/>
      <c r="C53" s="14"/>
    </row>
    <row r="54" spans="1:9" ht="15" thickBot="1" x14ac:dyDescent="0.35">
      <c r="A54" s="75"/>
      <c r="B54" s="76" t="s">
        <v>31</v>
      </c>
      <c r="C54" s="77">
        <f>SUM(C46:C53)</f>
        <v>28381.41</v>
      </c>
    </row>
    <row r="56" spans="1:9" ht="15" thickBot="1" x14ac:dyDescent="0.35"/>
    <row r="57" spans="1:9" x14ac:dyDescent="0.3">
      <c r="A57" s="128" t="s">
        <v>23</v>
      </c>
      <c r="B57" s="129" t="s">
        <v>143</v>
      </c>
      <c r="C57" s="130"/>
      <c r="D57" s="130"/>
      <c r="E57" s="130"/>
      <c r="F57" s="130"/>
      <c r="G57" s="130"/>
      <c r="H57" s="130"/>
      <c r="I57" s="131"/>
    </row>
    <row r="58" spans="1:9" x14ac:dyDescent="0.3">
      <c r="A58" s="132" t="s">
        <v>24</v>
      </c>
      <c r="B58" s="2">
        <v>44316</v>
      </c>
      <c r="I58" s="133"/>
    </row>
    <row r="59" spans="1:9" x14ac:dyDescent="0.3">
      <c r="A59" s="134" t="s">
        <v>25</v>
      </c>
      <c r="B59" s="127">
        <v>8000</v>
      </c>
      <c r="I59" s="133"/>
    </row>
    <row r="60" spans="1:9" x14ac:dyDescent="0.3">
      <c r="A60" s="132" t="s">
        <v>26</v>
      </c>
      <c r="B60" s="126" t="s">
        <v>113</v>
      </c>
      <c r="I60" s="133"/>
    </row>
    <row r="61" spans="1:9" x14ac:dyDescent="0.3">
      <c r="A61" s="134" t="s">
        <v>27</v>
      </c>
      <c r="B61" s="4" t="s">
        <v>59</v>
      </c>
      <c r="I61" s="133"/>
    </row>
    <row r="62" spans="1:9" x14ac:dyDescent="0.3">
      <c r="A62" s="135"/>
      <c r="I62" s="133"/>
    </row>
    <row r="63" spans="1:9" x14ac:dyDescent="0.3">
      <c r="A63" s="135"/>
      <c r="I63" s="133"/>
    </row>
    <row r="64" spans="1:9" ht="28.8" x14ac:dyDescent="0.3">
      <c r="A64" s="136" t="s">
        <v>28</v>
      </c>
      <c r="B64" s="68" t="s">
        <v>29</v>
      </c>
      <c r="C64" s="69" t="s">
        <v>30</v>
      </c>
      <c r="D64" s="5"/>
      <c r="E64" s="5"/>
      <c r="F64" s="5"/>
      <c r="G64" s="317" t="s">
        <v>35</v>
      </c>
      <c r="H64" s="318"/>
      <c r="I64" s="133"/>
    </row>
    <row r="65" spans="1:9" x14ac:dyDescent="0.3">
      <c r="A65" s="137" t="s">
        <v>163</v>
      </c>
      <c r="B65" s="12">
        <v>44333</v>
      </c>
      <c r="C65" s="15">
        <v>2340</v>
      </c>
      <c r="D65" t="s">
        <v>169</v>
      </c>
      <c r="G65" s="8" t="s">
        <v>32</v>
      </c>
      <c r="H65" s="14">
        <f>+B59</f>
        <v>8000</v>
      </c>
      <c r="I65" s="133"/>
    </row>
    <row r="66" spans="1:9" x14ac:dyDescent="0.3">
      <c r="A66" s="137" t="s">
        <v>164</v>
      </c>
      <c r="B66" s="12">
        <v>44377</v>
      </c>
      <c r="C66" s="15">
        <v>4740</v>
      </c>
      <c r="G66" s="6" t="s">
        <v>33</v>
      </c>
      <c r="H66" s="15">
        <f>+C69</f>
        <v>7080</v>
      </c>
      <c r="I66" s="133"/>
    </row>
    <row r="67" spans="1:9" ht="15" thickBot="1" x14ac:dyDescent="0.35">
      <c r="A67" s="137"/>
      <c r="B67" s="12"/>
      <c r="C67" s="15"/>
      <c r="G67" s="9"/>
      <c r="H67" s="10"/>
      <c r="I67" s="133"/>
    </row>
    <row r="68" spans="1:9" ht="15" thickBot="1" x14ac:dyDescent="0.35">
      <c r="A68" s="138"/>
      <c r="B68" s="12"/>
      <c r="C68" s="15"/>
      <c r="G68" s="16" t="s">
        <v>34</v>
      </c>
      <c r="H68" s="17">
        <f>+H65-H66</f>
        <v>920</v>
      </c>
      <c r="I68" s="133"/>
    </row>
    <row r="69" spans="1:9" ht="15" thickBot="1" x14ac:dyDescent="0.35">
      <c r="A69" s="75"/>
      <c r="B69" s="76" t="s">
        <v>31</v>
      </c>
      <c r="C69" s="77">
        <f>SUM(C65:C68)</f>
        <v>7080</v>
      </c>
      <c r="I69" s="133"/>
    </row>
    <row r="70" spans="1:9" ht="15" thickBot="1" x14ac:dyDescent="0.35">
      <c r="A70" s="139"/>
      <c r="B70" s="140"/>
      <c r="C70" s="141"/>
      <c r="D70" s="141"/>
      <c r="E70" s="141"/>
      <c r="F70" s="141"/>
      <c r="G70" s="141"/>
      <c r="H70" s="141"/>
      <c r="I70" s="142"/>
    </row>
    <row r="72" spans="1:9" x14ac:dyDescent="0.3">
      <c r="A72" s="1" t="s">
        <v>23</v>
      </c>
      <c r="B72" s="66" t="s">
        <v>57</v>
      </c>
    </row>
    <row r="73" spans="1:9" x14ac:dyDescent="0.3">
      <c r="A73" s="1" t="s">
        <v>24</v>
      </c>
      <c r="B73" s="2">
        <v>43728</v>
      </c>
    </row>
    <row r="74" spans="1:9" x14ac:dyDescent="0.3">
      <c r="A74" s="4" t="s">
        <v>25</v>
      </c>
      <c r="B74" s="3">
        <v>33960</v>
      </c>
    </row>
    <row r="75" spans="1:9" x14ac:dyDescent="0.3">
      <c r="A75" s="1" t="s">
        <v>26</v>
      </c>
      <c r="B75" s="1" t="s">
        <v>58</v>
      </c>
    </row>
    <row r="76" spans="1:9" x14ac:dyDescent="0.3">
      <c r="A76" s="4" t="s">
        <v>27</v>
      </c>
      <c r="B76" s="4" t="s">
        <v>59</v>
      </c>
    </row>
    <row r="79" spans="1:9" ht="28.8" x14ac:dyDescent="0.3">
      <c r="A79" s="67" t="s">
        <v>28</v>
      </c>
      <c r="B79" s="68" t="s">
        <v>29</v>
      </c>
      <c r="C79" s="69" t="s">
        <v>30</v>
      </c>
      <c r="D79" s="5"/>
      <c r="E79" s="5"/>
      <c r="F79" s="5"/>
      <c r="G79" s="317" t="s">
        <v>35</v>
      </c>
      <c r="H79" s="318"/>
      <c r="I79" s="5"/>
    </row>
    <row r="80" spans="1:9" x14ac:dyDescent="0.3">
      <c r="A80" s="78" t="s">
        <v>60</v>
      </c>
      <c r="B80" s="71">
        <v>43728</v>
      </c>
      <c r="C80" s="14">
        <v>1560</v>
      </c>
      <c r="G80" s="8" t="s">
        <v>32</v>
      </c>
      <c r="H80" s="14">
        <f>+B74</f>
        <v>33960</v>
      </c>
    </row>
    <row r="81" spans="1:8" x14ac:dyDescent="0.3">
      <c r="A81" s="79" t="s">
        <v>61</v>
      </c>
      <c r="B81" s="12">
        <v>43766</v>
      </c>
      <c r="C81" s="15">
        <v>4878.91</v>
      </c>
      <c r="G81" s="6" t="s">
        <v>33</v>
      </c>
      <c r="H81" s="15">
        <f>+C95</f>
        <v>33192.6</v>
      </c>
    </row>
    <row r="82" spans="1:8" ht="15" thickBot="1" x14ac:dyDescent="0.35">
      <c r="A82" s="79" t="s">
        <v>62</v>
      </c>
      <c r="B82" s="12">
        <v>43796</v>
      </c>
      <c r="C82" s="15">
        <v>4388</v>
      </c>
      <c r="G82" s="9"/>
      <c r="H82" s="10"/>
    </row>
    <row r="83" spans="1:8" ht="15" thickBot="1" x14ac:dyDescent="0.35">
      <c r="A83" s="79" t="s">
        <v>63</v>
      </c>
      <c r="B83" s="12">
        <v>43817</v>
      </c>
      <c r="C83" s="15">
        <v>2510</v>
      </c>
      <c r="G83" s="16" t="s">
        <v>34</v>
      </c>
      <c r="H83" s="17">
        <f>+H80-H81</f>
        <v>767.40000000000146</v>
      </c>
    </row>
    <row r="84" spans="1:8" x14ac:dyDescent="0.3">
      <c r="A84" s="79" t="s">
        <v>64</v>
      </c>
      <c r="B84" s="12">
        <v>43858</v>
      </c>
      <c r="C84" s="15">
        <v>3628.69</v>
      </c>
    </row>
    <row r="85" spans="1:8" x14ac:dyDescent="0.3">
      <c r="A85" s="79" t="s">
        <v>65</v>
      </c>
      <c r="B85" s="12">
        <v>43884</v>
      </c>
      <c r="C85" s="15">
        <v>2340</v>
      </c>
    </row>
    <row r="86" spans="1:8" x14ac:dyDescent="0.3">
      <c r="A86" s="79" t="s">
        <v>66</v>
      </c>
      <c r="B86" s="12">
        <v>44104</v>
      </c>
      <c r="C86" s="15">
        <v>1680</v>
      </c>
    </row>
    <row r="87" spans="1:8" x14ac:dyDescent="0.3">
      <c r="A87" s="79" t="s">
        <v>67</v>
      </c>
      <c r="B87" s="12">
        <v>44130</v>
      </c>
      <c r="C87" s="15">
        <v>3900</v>
      </c>
    </row>
    <row r="88" spans="1:8" x14ac:dyDescent="0.3">
      <c r="A88" s="79" t="s">
        <v>100</v>
      </c>
      <c r="B88" s="12">
        <v>44196</v>
      </c>
      <c r="C88" s="15">
        <v>1560</v>
      </c>
    </row>
    <row r="89" spans="1:8" x14ac:dyDescent="0.3">
      <c r="A89" s="79" t="s">
        <v>68</v>
      </c>
      <c r="B89" s="12">
        <v>44201</v>
      </c>
      <c r="C89" s="15">
        <v>2730</v>
      </c>
      <c r="D89" t="s">
        <v>167</v>
      </c>
    </row>
    <row r="90" spans="1:8" x14ac:dyDescent="0.3">
      <c r="A90" s="108" t="s">
        <v>162</v>
      </c>
      <c r="B90" s="12">
        <v>44225</v>
      </c>
      <c r="C90" s="143">
        <v>1287</v>
      </c>
      <c r="D90" t="s">
        <v>168</v>
      </c>
    </row>
    <row r="91" spans="1:8" x14ac:dyDescent="0.3">
      <c r="A91" s="11" t="s">
        <v>161</v>
      </c>
      <c r="B91" s="12">
        <v>44295</v>
      </c>
      <c r="C91" s="143">
        <v>2730</v>
      </c>
      <c r="D91" t="s">
        <v>545</v>
      </c>
    </row>
    <row r="92" spans="1:8" x14ac:dyDescent="0.3">
      <c r="A92" s="72"/>
      <c r="B92" s="171"/>
      <c r="C92" s="261"/>
    </row>
    <row r="93" spans="1:8" x14ac:dyDescent="0.3">
      <c r="A93" s="72"/>
      <c r="B93" s="171"/>
      <c r="C93" s="261"/>
    </row>
    <row r="94" spans="1:8" ht="15" thickBot="1" x14ac:dyDescent="0.35">
      <c r="A94" s="72"/>
      <c r="B94" s="73"/>
      <c r="C94" s="74"/>
    </row>
    <row r="95" spans="1:8" ht="15" thickBot="1" x14ac:dyDescent="0.35">
      <c r="A95" s="75"/>
      <c r="B95" s="76" t="s">
        <v>31</v>
      </c>
      <c r="C95" s="77">
        <f>SUM(C80:C94)</f>
        <v>33192.6</v>
      </c>
    </row>
  </sheetData>
  <mergeCells count="5">
    <mergeCell ref="G79:H79"/>
    <mergeCell ref="G64:H64"/>
    <mergeCell ref="G45:H45"/>
    <mergeCell ref="G27:H27"/>
    <mergeCell ref="G8:H8"/>
  </mergeCell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activeCell="D16" sqref="D16"/>
    </sheetView>
  </sheetViews>
  <sheetFormatPr defaultColWidth="8.6640625" defaultRowHeight="14.4" x14ac:dyDescent="0.3"/>
  <cols>
    <col min="1" max="1" width="14.33203125" customWidth="1"/>
    <col min="2" max="2" width="14.6640625" customWidth="1"/>
    <col min="3" max="3" width="15.33203125" customWidth="1"/>
    <col min="7" max="7" width="14.44140625" customWidth="1"/>
    <col min="8" max="8" width="13.44140625" customWidth="1"/>
  </cols>
  <sheetData>
    <row r="1" spans="1:8" x14ac:dyDescent="0.3">
      <c r="A1" s="1" t="s">
        <v>23</v>
      </c>
      <c r="B1" s="236" t="s">
        <v>405</v>
      </c>
    </row>
    <row r="2" spans="1:8" x14ac:dyDescent="0.3">
      <c r="A2" s="1" t="s">
        <v>24</v>
      </c>
      <c r="B2" s="2">
        <v>44571</v>
      </c>
    </row>
    <row r="3" spans="1:8" x14ac:dyDescent="0.3">
      <c r="A3" s="4" t="s">
        <v>25</v>
      </c>
      <c r="B3" s="3">
        <v>13000</v>
      </c>
    </row>
    <row r="4" spans="1:8" x14ac:dyDescent="0.3">
      <c r="A4" s="1" t="s">
        <v>26</v>
      </c>
      <c r="B4" s="1" t="s">
        <v>277</v>
      </c>
    </row>
    <row r="5" spans="1:8" x14ac:dyDescent="0.3">
      <c r="A5" s="4" t="s">
        <v>27</v>
      </c>
      <c r="B5" s="4" t="s">
        <v>82</v>
      </c>
    </row>
    <row r="6" spans="1:8" x14ac:dyDescent="0.3">
      <c r="B6" s="1"/>
    </row>
    <row r="7" spans="1:8" x14ac:dyDescent="0.3">
      <c r="B7" s="1"/>
      <c r="C7" s="110" t="s">
        <v>406</v>
      </c>
    </row>
    <row r="8" spans="1:8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</row>
    <row r="9" spans="1:8" x14ac:dyDescent="0.3">
      <c r="A9" s="164">
        <v>231</v>
      </c>
      <c r="B9" s="109">
        <v>44711</v>
      </c>
      <c r="C9" s="149">
        <v>1337.54</v>
      </c>
      <c r="G9" s="8" t="s">
        <v>32</v>
      </c>
      <c r="H9" s="14">
        <f>+B3</f>
        <v>13000</v>
      </c>
    </row>
    <row r="10" spans="1:8" x14ac:dyDescent="0.3">
      <c r="A10" s="166" t="s">
        <v>509</v>
      </c>
      <c r="B10" s="109">
        <v>44732</v>
      </c>
      <c r="C10" s="149">
        <v>258.89</v>
      </c>
      <c r="G10" s="6" t="s">
        <v>33</v>
      </c>
      <c r="H10" s="15">
        <f>+C29</f>
        <v>8825.19</v>
      </c>
    </row>
    <row r="11" spans="1:8" ht="15" thickBot="1" x14ac:dyDescent="0.35">
      <c r="A11" s="164">
        <v>274</v>
      </c>
      <c r="B11" s="109">
        <v>44732</v>
      </c>
      <c r="C11" s="149">
        <v>210.68</v>
      </c>
      <c r="G11" s="9"/>
      <c r="H11" s="10"/>
    </row>
    <row r="12" spans="1:8" ht="15" thickBot="1" x14ac:dyDescent="0.35">
      <c r="A12" s="164">
        <v>329</v>
      </c>
      <c r="B12" s="109">
        <v>44750</v>
      </c>
      <c r="C12" s="149">
        <v>1419.32</v>
      </c>
      <c r="G12" s="16" t="s">
        <v>34</v>
      </c>
      <c r="H12" s="17">
        <f>+H9-H10</f>
        <v>4174.8099999999995</v>
      </c>
    </row>
    <row r="13" spans="1:8" x14ac:dyDescent="0.3">
      <c r="A13" s="164">
        <v>332</v>
      </c>
      <c r="B13" s="109">
        <v>44750</v>
      </c>
      <c r="C13" s="149">
        <v>455.91</v>
      </c>
    </row>
    <row r="14" spans="1:8" x14ac:dyDescent="0.3">
      <c r="A14" s="164">
        <v>411</v>
      </c>
      <c r="B14" s="109">
        <v>44833</v>
      </c>
      <c r="C14" s="149">
        <v>2177</v>
      </c>
    </row>
    <row r="15" spans="1:8" x14ac:dyDescent="0.3">
      <c r="A15" s="164">
        <v>493</v>
      </c>
      <c r="B15" s="109">
        <v>44900</v>
      </c>
      <c r="C15" s="149">
        <v>1574.53</v>
      </c>
    </row>
    <row r="16" spans="1:8" x14ac:dyDescent="0.3">
      <c r="A16" s="164">
        <v>526</v>
      </c>
      <c r="B16" s="109">
        <v>44907</v>
      </c>
      <c r="C16" s="149">
        <v>1391.32</v>
      </c>
    </row>
    <row r="17" spans="1:3" x14ac:dyDescent="0.3">
      <c r="A17" s="164"/>
      <c r="B17" s="109"/>
      <c r="C17" s="149"/>
    </row>
    <row r="18" spans="1:3" x14ac:dyDescent="0.3">
      <c r="A18" s="164"/>
      <c r="B18" s="109"/>
      <c r="C18" s="149"/>
    </row>
    <row r="19" spans="1:3" x14ac:dyDescent="0.3">
      <c r="A19" s="164"/>
      <c r="B19" s="109"/>
      <c r="C19" s="149"/>
    </row>
    <row r="20" spans="1:3" x14ac:dyDescent="0.3">
      <c r="A20" s="164"/>
      <c r="B20" s="109"/>
      <c r="C20" s="149"/>
    </row>
    <row r="21" spans="1:3" x14ac:dyDescent="0.3">
      <c r="A21" s="164"/>
      <c r="B21" s="109"/>
      <c r="C21" s="149"/>
    </row>
    <row r="22" spans="1:3" x14ac:dyDescent="0.3">
      <c r="A22" s="83"/>
      <c r="B22" s="109"/>
      <c r="C22" s="149"/>
    </row>
    <row r="23" spans="1:3" x14ac:dyDescent="0.3">
      <c r="A23" s="83"/>
      <c r="B23" s="109"/>
      <c r="C23" s="149"/>
    </row>
    <row r="24" spans="1:3" x14ac:dyDescent="0.3">
      <c r="A24" s="83"/>
      <c r="B24" s="109"/>
      <c r="C24" s="149"/>
    </row>
    <row r="25" spans="1:3" x14ac:dyDescent="0.3">
      <c r="A25" s="83"/>
      <c r="B25" s="109"/>
      <c r="C25" s="149"/>
    </row>
    <row r="26" spans="1:3" x14ac:dyDescent="0.3">
      <c r="A26" s="83"/>
      <c r="B26" s="109"/>
      <c r="C26" s="149"/>
    </row>
    <row r="27" spans="1:3" x14ac:dyDescent="0.3">
      <c r="A27" s="83"/>
      <c r="B27" s="109"/>
      <c r="C27" s="149"/>
    </row>
    <row r="28" spans="1:3" ht="15" thickBot="1" x14ac:dyDescent="0.35">
      <c r="A28" s="145"/>
      <c r="B28" s="181"/>
      <c r="C28" s="117"/>
    </row>
    <row r="29" spans="1:3" ht="15" thickBot="1" x14ac:dyDescent="0.35">
      <c r="A29" s="75"/>
      <c r="B29" s="76" t="s">
        <v>31</v>
      </c>
      <c r="C29" s="77">
        <f>SUM(C9:C28)</f>
        <v>8825.19</v>
      </c>
    </row>
    <row r="45" spans="1:2" x14ac:dyDescent="0.3">
      <c r="A45" s="1" t="s">
        <v>23</v>
      </c>
      <c r="B45" s="66" t="s">
        <v>83</v>
      </c>
    </row>
    <row r="46" spans="1:2" x14ac:dyDescent="0.3">
      <c r="A46" s="1" t="s">
        <v>24</v>
      </c>
      <c r="B46" s="2">
        <v>44204</v>
      </c>
    </row>
    <row r="47" spans="1:2" x14ac:dyDescent="0.3">
      <c r="A47" s="4" t="s">
        <v>25</v>
      </c>
      <c r="B47" s="3">
        <v>13000</v>
      </c>
    </row>
    <row r="48" spans="1:2" x14ac:dyDescent="0.3">
      <c r="A48" s="1" t="s">
        <v>26</v>
      </c>
      <c r="B48" s="1" t="s">
        <v>70</v>
      </c>
    </row>
    <row r="49" spans="1:14" x14ac:dyDescent="0.3">
      <c r="A49" s="4" t="s">
        <v>27</v>
      </c>
      <c r="B49" s="4" t="s">
        <v>82</v>
      </c>
    </row>
    <row r="50" spans="1:14" x14ac:dyDescent="0.3">
      <c r="B50" s="1"/>
    </row>
    <row r="51" spans="1:14" x14ac:dyDescent="0.3">
      <c r="B51" s="1"/>
    </row>
    <row r="52" spans="1:14" ht="28.8" x14ac:dyDescent="0.3">
      <c r="A52" s="67" t="s">
        <v>28</v>
      </c>
      <c r="B52" s="68" t="s">
        <v>29</v>
      </c>
      <c r="C52" s="69" t="s">
        <v>30</v>
      </c>
      <c r="D52" s="5"/>
      <c r="E52" s="5"/>
      <c r="F52" s="5"/>
      <c r="G52" s="317" t="s">
        <v>35</v>
      </c>
      <c r="H52" s="318"/>
      <c r="I52" s="5"/>
    </row>
    <row r="53" spans="1:14" x14ac:dyDescent="0.3">
      <c r="A53" s="164" t="s">
        <v>83</v>
      </c>
      <c r="B53" s="109">
        <v>44204</v>
      </c>
      <c r="C53" s="149">
        <v>167.23</v>
      </c>
      <c r="G53" s="8" t="s">
        <v>32</v>
      </c>
      <c r="H53" s="14">
        <f>+B47</f>
        <v>13000</v>
      </c>
    </row>
    <row r="54" spans="1:14" x14ac:dyDescent="0.3">
      <c r="A54" s="166" t="s">
        <v>84</v>
      </c>
      <c r="B54" s="109">
        <v>44211</v>
      </c>
      <c r="C54" s="149">
        <v>66.75</v>
      </c>
      <c r="G54" s="6" t="s">
        <v>33</v>
      </c>
      <c r="H54" s="15">
        <f>+C73</f>
        <v>11760.59</v>
      </c>
    </row>
    <row r="55" spans="1:14" ht="15" thickBot="1" x14ac:dyDescent="0.35">
      <c r="A55" s="168" t="s">
        <v>183</v>
      </c>
      <c r="B55" s="148">
        <v>44229</v>
      </c>
      <c r="C55" s="149">
        <v>173.73</v>
      </c>
      <c r="G55" s="9"/>
      <c r="H55" s="10"/>
    </row>
    <row r="56" spans="1:14" ht="15" thickBot="1" x14ac:dyDescent="0.35">
      <c r="A56" s="169" t="s">
        <v>184</v>
      </c>
      <c r="B56" s="150">
        <v>44237</v>
      </c>
      <c r="C56" s="149">
        <v>130.54</v>
      </c>
      <c r="G56" s="16" t="s">
        <v>34</v>
      </c>
      <c r="H56" s="17">
        <f>+H53-H54</f>
        <v>1239.4099999999999</v>
      </c>
    </row>
    <row r="57" spans="1:14" x14ac:dyDescent="0.3">
      <c r="A57" s="168" t="s">
        <v>185</v>
      </c>
      <c r="B57" s="148">
        <v>44377</v>
      </c>
      <c r="C57" s="149">
        <v>310.85000000000002</v>
      </c>
    </row>
    <row r="58" spans="1:14" x14ac:dyDescent="0.3">
      <c r="A58" s="83" t="s">
        <v>186</v>
      </c>
      <c r="B58" s="109">
        <v>44536</v>
      </c>
      <c r="C58" s="149">
        <v>380.07</v>
      </c>
    </row>
    <row r="59" spans="1:14" x14ac:dyDescent="0.3">
      <c r="A59" s="83" t="s">
        <v>187</v>
      </c>
      <c r="B59" s="109">
        <v>44536</v>
      </c>
      <c r="C59" s="149">
        <v>686.77</v>
      </c>
    </row>
    <row r="60" spans="1:14" x14ac:dyDescent="0.3">
      <c r="A60" s="83" t="s">
        <v>188</v>
      </c>
      <c r="B60" s="109">
        <v>44536</v>
      </c>
      <c r="C60" s="149">
        <v>614.77</v>
      </c>
    </row>
    <row r="61" spans="1:14" x14ac:dyDescent="0.3">
      <c r="A61" s="83" t="s">
        <v>189</v>
      </c>
      <c r="B61" s="109">
        <v>44536</v>
      </c>
      <c r="C61" s="149">
        <v>1907</v>
      </c>
    </row>
    <row r="62" spans="1:14" x14ac:dyDescent="0.3">
      <c r="A62" s="83" t="s">
        <v>52</v>
      </c>
      <c r="B62" s="109">
        <v>44536</v>
      </c>
      <c r="C62" s="149">
        <v>1151.18</v>
      </c>
    </row>
    <row r="63" spans="1:14" x14ac:dyDescent="0.3">
      <c r="A63" s="164" t="s">
        <v>190</v>
      </c>
      <c r="B63" s="109">
        <v>44536</v>
      </c>
      <c r="C63" s="149">
        <v>840.17</v>
      </c>
      <c r="M63" s="110"/>
      <c r="N63" s="110"/>
    </row>
    <row r="64" spans="1:14" x14ac:dyDescent="0.3">
      <c r="A64" s="83" t="s">
        <v>202</v>
      </c>
      <c r="B64" s="109">
        <v>44545</v>
      </c>
      <c r="C64" s="149">
        <v>295.74</v>
      </c>
    </row>
    <row r="65" spans="1:3" x14ac:dyDescent="0.3">
      <c r="A65" s="83" t="s">
        <v>225</v>
      </c>
      <c r="B65" s="109">
        <v>44547</v>
      </c>
      <c r="C65" s="149">
        <v>197.97</v>
      </c>
    </row>
    <row r="66" spans="1:3" x14ac:dyDescent="0.3">
      <c r="A66" s="83" t="s">
        <v>226</v>
      </c>
      <c r="B66" s="109">
        <v>44547</v>
      </c>
      <c r="C66" s="149">
        <v>645.04</v>
      </c>
    </row>
    <row r="67" spans="1:3" x14ac:dyDescent="0.3">
      <c r="A67" s="83" t="s">
        <v>171</v>
      </c>
      <c r="B67" s="109">
        <v>44586</v>
      </c>
      <c r="C67" s="149">
        <v>1043.78</v>
      </c>
    </row>
    <row r="68" spans="1:3" x14ac:dyDescent="0.3">
      <c r="A68" s="83" t="s">
        <v>302</v>
      </c>
      <c r="B68" s="109">
        <v>44594</v>
      </c>
      <c r="C68" s="149">
        <v>308.8</v>
      </c>
    </row>
    <row r="69" spans="1:3" ht="15.75" customHeight="1" x14ac:dyDescent="0.3">
      <c r="A69" s="83" t="s">
        <v>362</v>
      </c>
      <c r="B69" s="109">
        <v>44630</v>
      </c>
      <c r="C69" s="149">
        <v>730.29</v>
      </c>
    </row>
    <row r="70" spans="1:3" x14ac:dyDescent="0.3">
      <c r="A70" s="83" t="s">
        <v>363</v>
      </c>
      <c r="B70" s="109">
        <v>44630</v>
      </c>
      <c r="C70" s="149">
        <v>933.09</v>
      </c>
    </row>
    <row r="71" spans="1:3" x14ac:dyDescent="0.3">
      <c r="A71" s="83" t="s">
        <v>395</v>
      </c>
      <c r="B71" s="109">
        <v>44683</v>
      </c>
      <c r="C71" s="149">
        <v>1176.82</v>
      </c>
    </row>
    <row r="72" spans="1:3" ht="15" thickBot="1" x14ac:dyDescent="0.35">
      <c r="A72" s="145"/>
      <c r="B72" s="181"/>
      <c r="C72" s="117"/>
    </row>
    <row r="73" spans="1:3" ht="15" thickBot="1" x14ac:dyDescent="0.35">
      <c r="A73" s="75"/>
      <c r="B73" s="76" t="s">
        <v>31</v>
      </c>
      <c r="C73" s="77">
        <f>SUM(C53:C72)</f>
        <v>11760.59</v>
      </c>
    </row>
  </sheetData>
  <mergeCells count="2">
    <mergeCell ref="G52:H52"/>
    <mergeCell ref="G8:H8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sqref="A1:I22"/>
    </sheetView>
  </sheetViews>
  <sheetFormatPr defaultColWidth="8.6640625" defaultRowHeight="14.4" x14ac:dyDescent="0.3"/>
  <cols>
    <col min="1" max="1" width="17.6640625" customWidth="1"/>
    <col min="2" max="2" width="20.44140625" customWidth="1"/>
    <col min="3" max="3" width="17.33203125" customWidth="1"/>
    <col min="7" max="7" width="13.44140625" customWidth="1"/>
    <col min="8" max="8" width="12.6640625" customWidth="1"/>
  </cols>
  <sheetData>
    <row r="1" spans="1:9" x14ac:dyDescent="0.3">
      <c r="A1" s="1" t="s">
        <v>23</v>
      </c>
      <c r="B1" s="66" t="s">
        <v>137</v>
      </c>
    </row>
    <row r="2" spans="1:9" x14ac:dyDescent="0.3">
      <c r="A2" s="1" t="s">
        <v>24</v>
      </c>
      <c r="B2" s="2">
        <v>44390</v>
      </c>
    </row>
    <row r="3" spans="1:9" x14ac:dyDescent="0.3">
      <c r="A3" s="4" t="s">
        <v>25</v>
      </c>
      <c r="B3" s="3">
        <v>2000</v>
      </c>
    </row>
    <row r="4" spans="1:9" x14ac:dyDescent="0.3">
      <c r="A4" s="1" t="s">
        <v>26</v>
      </c>
      <c r="B4" s="1" t="s">
        <v>213</v>
      </c>
    </row>
    <row r="5" spans="1:9" x14ac:dyDescent="0.3">
      <c r="A5" s="4" t="s">
        <v>27</v>
      </c>
      <c r="B5" s="4" t="s">
        <v>212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168" t="s">
        <v>214</v>
      </c>
      <c r="B9" s="109">
        <v>44396</v>
      </c>
      <c r="C9" s="149">
        <v>380.29</v>
      </c>
      <c r="G9" s="8" t="s">
        <v>32</v>
      </c>
      <c r="H9" s="14">
        <f>+B3</f>
        <v>2000</v>
      </c>
    </row>
    <row r="10" spans="1:9" x14ac:dyDescent="0.3">
      <c r="A10" s="169" t="s">
        <v>215</v>
      </c>
      <c r="B10" s="150">
        <v>44545</v>
      </c>
      <c r="C10" s="149">
        <v>434.62</v>
      </c>
      <c r="G10" s="6" t="s">
        <v>33</v>
      </c>
      <c r="H10" s="15">
        <f>+C16</f>
        <v>814.91000000000008</v>
      </c>
    </row>
    <row r="11" spans="1:9" ht="15" thickBot="1" x14ac:dyDescent="0.35">
      <c r="A11" s="168"/>
      <c r="B11" s="148"/>
      <c r="C11" s="149"/>
      <c r="G11" s="9"/>
      <c r="H11" s="10"/>
    </row>
    <row r="12" spans="1:9" ht="15" thickBot="1" x14ac:dyDescent="0.35">
      <c r="A12" s="169"/>
      <c r="B12" s="150"/>
      <c r="C12" s="151"/>
      <c r="G12" s="16" t="s">
        <v>34</v>
      </c>
      <c r="H12" s="17">
        <f>+H9-H10</f>
        <v>1185.0899999999999</v>
      </c>
    </row>
    <row r="13" spans="1:9" x14ac:dyDescent="0.3">
      <c r="A13" s="168"/>
      <c r="B13" s="148"/>
      <c r="C13" s="149"/>
    </row>
    <row r="14" spans="1:9" x14ac:dyDescent="0.3">
      <c r="A14" s="169"/>
      <c r="B14" s="150"/>
      <c r="C14" s="151"/>
    </row>
    <row r="15" spans="1:9" ht="15" thickBot="1" x14ac:dyDescent="0.35">
      <c r="A15" s="118"/>
      <c r="B15" s="148"/>
      <c r="C15" s="149"/>
    </row>
    <row r="16" spans="1:9" ht="15" thickBot="1" x14ac:dyDescent="0.35">
      <c r="A16" s="75"/>
      <c r="B16" s="76" t="s">
        <v>31</v>
      </c>
      <c r="C16" s="77">
        <f>SUM(C9:C15)</f>
        <v>814.91000000000008</v>
      </c>
    </row>
    <row r="17" spans="2:2" x14ac:dyDescent="0.3">
      <c r="B17" s="1"/>
    </row>
  </sheetData>
  <mergeCells count="1">
    <mergeCell ref="G8:H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D12" sqref="D12"/>
    </sheetView>
  </sheetViews>
  <sheetFormatPr defaultColWidth="8.6640625" defaultRowHeight="14.4" x14ac:dyDescent="0.3"/>
  <cols>
    <col min="1" max="1" width="17.44140625" customWidth="1"/>
    <col min="2" max="2" width="14.5546875" customWidth="1"/>
    <col min="3" max="3" width="14.6640625" customWidth="1"/>
    <col min="7" max="7" width="14.44140625" customWidth="1"/>
    <col min="8" max="8" width="11.33203125" customWidth="1"/>
  </cols>
  <sheetData>
    <row r="1" spans="1:9" x14ac:dyDescent="0.3">
      <c r="A1" s="1" t="s">
        <v>23</v>
      </c>
      <c r="B1" s="66" t="s">
        <v>181</v>
      </c>
    </row>
    <row r="2" spans="1:9" x14ac:dyDescent="0.3">
      <c r="A2" s="1" t="s">
        <v>24</v>
      </c>
      <c r="B2" s="2">
        <v>44488</v>
      </c>
    </row>
    <row r="3" spans="1:9" x14ac:dyDescent="0.3">
      <c r="A3" s="4" t="s">
        <v>25</v>
      </c>
      <c r="B3" s="3">
        <v>2000</v>
      </c>
    </row>
    <row r="4" spans="1:9" x14ac:dyDescent="0.3">
      <c r="A4" s="1" t="s">
        <v>26</v>
      </c>
      <c r="B4" s="1" t="s">
        <v>180</v>
      </c>
    </row>
    <row r="5" spans="1:9" x14ac:dyDescent="0.3">
      <c r="A5" s="4" t="s">
        <v>27</v>
      </c>
      <c r="B5" s="4" t="s">
        <v>177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81" t="s">
        <v>178</v>
      </c>
      <c r="B9" s="71">
        <v>44488</v>
      </c>
      <c r="C9" s="14">
        <v>150</v>
      </c>
      <c r="G9" s="8" t="s">
        <v>32</v>
      </c>
      <c r="H9" s="14">
        <f>+B3</f>
        <v>2000</v>
      </c>
    </row>
    <row r="10" spans="1:9" x14ac:dyDescent="0.3">
      <c r="A10" s="108" t="s">
        <v>179</v>
      </c>
      <c r="B10" s="12">
        <v>44495</v>
      </c>
      <c r="C10" s="15">
        <v>450</v>
      </c>
      <c r="G10" s="6" t="s">
        <v>33</v>
      </c>
      <c r="H10" s="15">
        <f>+C19</f>
        <v>930.90000000000009</v>
      </c>
    </row>
    <row r="11" spans="1:9" ht="15" thickBot="1" x14ac:dyDescent="0.35">
      <c r="A11" s="79" t="s">
        <v>508</v>
      </c>
      <c r="B11" s="12">
        <v>44732</v>
      </c>
      <c r="C11" s="15">
        <v>165.45</v>
      </c>
      <c r="G11" s="9"/>
      <c r="H11" s="10"/>
    </row>
    <row r="12" spans="1:9" ht="15" thickBot="1" x14ac:dyDescent="0.35">
      <c r="A12" s="11" t="s">
        <v>731</v>
      </c>
      <c r="B12" s="12">
        <v>44845</v>
      </c>
      <c r="C12" s="15">
        <v>165.45</v>
      </c>
      <c r="G12" s="16" t="s">
        <v>34</v>
      </c>
      <c r="H12" s="17">
        <f>+H9-H10</f>
        <v>1069.0999999999999</v>
      </c>
    </row>
    <row r="13" spans="1:9" x14ac:dyDescent="0.3">
      <c r="A13" s="11"/>
      <c r="B13" s="13"/>
      <c r="C13" s="15"/>
    </row>
    <row r="14" spans="1:9" x14ac:dyDescent="0.3">
      <c r="A14" s="11"/>
      <c r="B14" s="13"/>
      <c r="C14" s="15"/>
    </row>
    <row r="15" spans="1:9" x14ac:dyDescent="0.3">
      <c r="A15" s="11"/>
      <c r="B15" s="13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ht="15" thickBot="1" x14ac:dyDescent="0.35">
      <c r="A18" s="72"/>
      <c r="B18" s="73"/>
      <c r="C18" s="74"/>
    </row>
    <row r="19" spans="1:3" ht="15" thickBot="1" x14ac:dyDescent="0.35">
      <c r="A19" s="75"/>
      <c r="B19" s="76" t="s">
        <v>31</v>
      </c>
      <c r="C19" s="77">
        <f>SUM(C9:C18)</f>
        <v>930.90000000000009</v>
      </c>
    </row>
  </sheetData>
  <mergeCells count="1">
    <mergeCell ref="G8:H8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A14" sqref="A14:XFD14"/>
    </sheetView>
  </sheetViews>
  <sheetFormatPr defaultRowHeight="14.4" x14ac:dyDescent="0.3"/>
  <cols>
    <col min="1" max="1" width="13.6640625" customWidth="1"/>
    <col min="2" max="2" width="12.33203125" customWidth="1"/>
    <col min="3" max="3" width="13.6640625" customWidth="1"/>
    <col min="8" max="8" width="12.109375" customWidth="1"/>
  </cols>
  <sheetData>
    <row r="1" spans="1:9" x14ac:dyDescent="0.3">
      <c r="A1" s="1" t="s">
        <v>23</v>
      </c>
      <c r="B1" s="66" t="s">
        <v>264</v>
      </c>
    </row>
    <row r="2" spans="1:9" x14ac:dyDescent="0.3">
      <c r="A2" s="1" t="s">
        <v>24</v>
      </c>
      <c r="B2" s="2">
        <v>44742</v>
      </c>
    </row>
    <row r="3" spans="1:9" x14ac:dyDescent="0.3">
      <c r="A3" s="4" t="s">
        <v>25</v>
      </c>
      <c r="B3" s="3">
        <v>1500</v>
      </c>
    </row>
    <row r="4" spans="1:9" x14ac:dyDescent="0.3">
      <c r="A4" s="1" t="s">
        <v>26</v>
      </c>
      <c r="B4" s="1" t="s">
        <v>180</v>
      </c>
    </row>
    <row r="5" spans="1:9" x14ac:dyDescent="0.3">
      <c r="A5" s="4" t="s">
        <v>27</v>
      </c>
      <c r="B5" s="4" t="s">
        <v>532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81" t="s">
        <v>533</v>
      </c>
      <c r="B9" s="71">
        <v>44742</v>
      </c>
      <c r="C9" s="14">
        <v>500</v>
      </c>
      <c r="G9" s="8" t="s">
        <v>32</v>
      </c>
      <c r="H9" s="14">
        <f>+B3</f>
        <v>1500</v>
      </c>
    </row>
    <row r="10" spans="1:9" x14ac:dyDescent="0.3">
      <c r="A10" s="108"/>
      <c r="B10" s="12"/>
      <c r="C10" s="15"/>
      <c r="G10" s="6" t="s">
        <v>33</v>
      </c>
      <c r="H10" s="15">
        <f>+C14</f>
        <v>500</v>
      </c>
    </row>
    <row r="11" spans="1:9" ht="15" thickBot="1" x14ac:dyDescent="0.35">
      <c r="A11" s="79"/>
      <c r="B11" s="12"/>
      <c r="C11" s="15"/>
      <c r="G11" s="9"/>
      <c r="H11" s="10"/>
    </row>
    <row r="12" spans="1:9" ht="15" thickBot="1" x14ac:dyDescent="0.35">
      <c r="A12" s="11"/>
      <c r="B12" s="13"/>
      <c r="C12" s="15"/>
      <c r="G12" s="16" t="s">
        <v>34</v>
      </c>
      <c r="H12" s="17">
        <f>+H9-H10</f>
        <v>1000</v>
      </c>
    </row>
    <row r="13" spans="1:9" ht="15" thickBot="1" x14ac:dyDescent="0.35">
      <c r="A13" s="11"/>
      <c r="B13" s="13"/>
      <c r="C13" s="15"/>
    </row>
    <row r="14" spans="1:9" ht="15" thickBot="1" x14ac:dyDescent="0.35">
      <c r="A14" s="75"/>
      <c r="B14" s="76" t="s">
        <v>31</v>
      </c>
      <c r="C14" s="77">
        <f>SUM(C9:C13)</f>
        <v>500</v>
      </c>
    </row>
  </sheetData>
  <mergeCells count="1">
    <mergeCell ref="G8:H8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D14" sqref="D14"/>
    </sheetView>
  </sheetViews>
  <sheetFormatPr defaultColWidth="8.6640625" defaultRowHeight="14.4" x14ac:dyDescent="0.3"/>
  <cols>
    <col min="1" max="1" width="14.6640625" customWidth="1"/>
    <col min="2" max="2" width="13.6640625" customWidth="1"/>
    <col min="3" max="3" width="17" customWidth="1"/>
    <col min="7" max="7" width="16.6640625" customWidth="1"/>
    <col min="8" max="8" width="12.6640625" customWidth="1"/>
  </cols>
  <sheetData>
    <row r="1" spans="1:9" x14ac:dyDescent="0.3">
      <c r="A1" s="110" t="s">
        <v>227</v>
      </c>
      <c r="B1" s="173" t="s">
        <v>97</v>
      </c>
    </row>
    <row r="2" spans="1:9" x14ac:dyDescent="0.3">
      <c r="A2" s="1" t="s">
        <v>24</v>
      </c>
      <c r="B2" s="2">
        <v>44217</v>
      </c>
    </row>
    <row r="3" spans="1:9" x14ac:dyDescent="0.3">
      <c r="A3" s="4" t="s">
        <v>25</v>
      </c>
      <c r="B3" s="3">
        <v>4000</v>
      </c>
    </row>
    <row r="4" spans="1:9" x14ac:dyDescent="0.3">
      <c r="A4" s="1" t="s">
        <v>26</v>
      </c>
      <c r="B4" s="1" t="s">
        <v>75</v>
      </c>
    </row>
    <row r="5" spans="1:9" x14ac:dyDescent="0.3">
      <c r="A5" s="4" t="s">
        <v>27</v>
      </c>
      <c r="B5" s="4" t="s">
        <v>96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81">
        <v>22</v>
      </c>
      <c r="B9" s="71">
        <v>44225</v>
      </c>
      <c r="C9" s="14">
        <v>122.19</v>
      </c>
      <c r="G9" s="8" t="s">
        <v>32</v>
      </c>
      <c r="H9" s="14">
        <f>+B3</f>
        <v>4000</v>
      </c>
    </row>
    <row r="10" spans="1:9" x14ac:dyDescent="0.3">
      <c r="A10" s="78" t="s">
        <v>228</v>
      </c>
      <c r="B10" s="12">
        <v>44547</v>
      </c>
      <c r="C10" s="15">
        <v>525.29</v>
      </c>
      <c r="G10" s="6" t="s">
        <v>33</v>
      </c>
      <c r="H10" s="15">
        <f>+C18</f>
        <v>2974.84</v>
      </c>
    </row>
    <row r="11" spans="1:9" ht="15" thickBot="1" x14ac:dyDescent="0.35">
      <c r="A11" s="79">
        <v>442</v>
      </c>
      <c r="B11" s="12">
        <v>44547</v>
      </c>
      <c r="C11" s="15">
        <v>1149.6600000000001</v>
      </c>
      <c r="G11" s="9"/>
      <c r="H11" s="10"/>
    </row>
    <row r="12" spans="1:9" ht="15" thickBot="1" x14ac:dyDescent="0.35">
      <c r="A12" s="11">
        <v>120</v>
      </c>
      <c r="B12" s="12">
        <v>44630</v>
      </c>
      <c r="C12" s="15">
        <v>36.29</v>
      </c>
      <c r="G12" s="16" t="s">
        <v>34</v>
      </c>
      <c r="H12" s="17">
        <f>+H9-H10</f>
        <v>1025.1599999999999</v>
      </c>
    </row>
    <row r="13" spans="1:9" x14ac:dyDescent="0.3">
      <c r="A13" s="11">
        <v>121</v>
      </c>
      <c r="B13" s="12">
        <v>44630</v>
      </c>
      <c r="C13" s="15">
        <v>17.97</v>
      </c>
    </row>
    <row r="14" spans="1:9" x14ac:dyDescent="0.3">
      <c r="A14" s="11">
        <v>517</v>
      </c>
      <c r="B14" s="12">
        <v>44907</v>
      </c>
      <c r="C14" s="15">
        <v>723.89</v>
      </c>
    </row>
    <row r="15" spans="1:9" x14ac:dyDescent="0.3">
      <c r="A15" s="11">
        <v>518</v>
      </c>
      <c r="B15" s="12">
        <v>44907</v>
      </c>
      <c r="C15" s="15">
        <v>399.55</v>
      </c>
    </row>
    <row r="16" spans="1:9" x14ac:dyDescent="0.3">
      <c r="A16" s="11"/>
      <c r="B16" s="13"/>
      <c r="C16" s="15"/>
    </row>
    <row r="17" spans="1:3" ht="15" thickBot="1" x14ac:dyDescent="0.35">
      <c r="A17" s="72"/>
      <c r="B17" s="73"/>
      <c r="C17" s="74"/>
    </row>
    <row r="18" spans="1:3" ht="15" thickBot="1" x14ac:dyDescent="0.35">
      <c r="A18" s="75"/>
      <c r="B18" s="76" t="s">
        <v>31</v>
      </c>
      <c r="C18" s="77">
        <f>SUM(C9:C17)</f>
        <v>2974.84</v>
      </c>
    </row>
  </sheetData>
  <mergeCells count="1">
    <mergeCell ref="G8:H8"/>
  </mergeCells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4" workbookViewId="0">
      <selection activeCell="G18" sqref="G18"/>
    </sheetView>
  </sheetViews>
  <sheetFormatPr defaultColWidth="8.6640625" defaultRowHeight="14.4" x14ac:dyDescent="0.3"/>
  <cols>
    <col min="1" max="1" width="13.6640625" customWidth="1"/>
    <col min="2" max="2" width="12.33203125" customWidth="1"/>
    <col min="3" max="3" width="16.6640625" customWidth="1"/>
    <col min="7" max="7" width="17.5546875" customWidth="1"/>
    <col min="8" max="8" width="13.33203125" customWidth="1"/>
  </cols>
  <sheetData>
    <row r="1" spans="1:9" x14ac:dyDescent="0.3">
      <c r="A1" s="1" t="s">
        <v>23</v>
      </c>
      <c r="B1" s="66" t="s">
        <v>95</v>
      </c>
    </row>
    <row r="2" spans="1:9" x14ac:dyDescent="0.3">
      <c r="A2" s="1" t="s">
        <v>24</v>
      </c>
      <c r="B2" s="2">
        <v>44217</v>
      </c>
    </row>
    <row r="3" spans="1:9" x14ac:dyDescent="0.3">
      <c r="A3" s="4" t="s">
        <v>25</v>
      </c>
      <c r="B3" s="3">
        <v>9000</v>
      </c>
    </row>
    <row r="4" spans="1:9" x14ac:dyDescent="0.3">
      <c r="A4" s="1" t="s">
        <v>26</v>
      </c>
      <c r="B4" s="1" t="s">
        <v>74</v>
      </c>
    </row>
    <row r="5" spans="1:9" x14ac:dyDescent="0.3">
      <c r="A5" s="4" t="s">
        <v>27</v>
      </c>
      <c r="B5" s="4" t="s">
        <v>94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11"/>
      <c r="B9" s="71"/>
      <c r="C9" s="14"/>
      <c r="G9" s="8" t="s">
        <v>32</v>
      </c>
      <c r="H9" s="14">
        <f>+B3</f>
        <v>9000</v>
      </c>
    </row>
    <row r="10" spans="1:9" x14ac:dyDescent="0.3">
      <c r="A10" s="11">
        <v>37</v>
      </c>
      <c r="B10" s="12">
        <v>44235</v>
      </c>
      <c r="C10" s="15">
        <v>563.75</v>
      </c>
      <c r="G10" s="6" t="s">
        <v>33</v>
      </c>
      <c r="H10" s="15">
        <f>+C28</f>
        <v>9701.2800000000007</v>
      </c>
    </row>
    <row r="11" spans="1:9" ht="15" thickBot="1" x14ac:dyDescent="0.35">
      <c r="A11" s="11">
        <v>72</v>
      </c>
      <c r="B11" s="12">
        <v>44295</v>
      </c>
      <c r="C11" s="15">
        <v>590.46</v>
      </c>
      <c r="G11" s="9"/>
      <c r="H11" s="10"/>
    </row>
    <row r="12" spans="1:9" ht="15" thickBot="1" x14ac:dyDescent="0.35">
      <c r="A12" s="11">
        <v>122</v>
      </c>
      <c r="B12" s="12">
        <v>44295</v>
      </c>
      <c r="C12" s="15">
        <v>356.62</v>
      </c>
      <c r="G12" s="16" t="s">
        <v>34</v>
      </c>
      <c r="H12" s="17">
        <f>+H9-H10</f>
        <v>-701.28000000000065</v>
      </c>
    </row>
    <row r="13" spans="1:9" x14ac:dyDescent="0.3">
      <c r="A13" s="11">
        <v>344</v>
      </c>
      <c r="B13" s="12">
        <v>44517</v>
      </c>
      <c r="C13" s="15">
        <v>1285.47</v>
      </c>
    </row>
    <row r="14" spans="1:9" x14ac:dyDescent="0.3">
      <c r="A14" s="11">
        <v>424</v>
      </c>
      <c r="B14" s="12">
        <v>44546</v>
      </c>
      <c r="C14" s="15">
        <v>687.58</v>
      </c>
    </row>
    <row r="15" spans="1:9" x14ac:dyDescent="0.3">
      <c r="A15" s="11">
        <v>426</v>
      </c>
      <c r="B15" s="12">
        <v>44546</v>
      </c>
      <c r="C15" s="15">
        <v>404.8</v>
      </c>
    </row>
    <row r="16" spans="1:9" x14ac:dyDescent="0.3">
      <c r="A16" s="11">
        <v>453</v>
      </c>
      <c r="B16" s="12">
        <v>44559</v>
      </c>
      <c r="C16" s="15">
        <v>586.79</v>
      </c>
    </row>
    <row r="17" spans="1:3" x14ac:dyDescent="0.3">
      <c r="A17" s="11">
        <v>33</v>
      </c>
      <c r="B17" s="302">
        <v>44586</v>
      </c>
      <c r="C17" s="15">
        <v>619.42999999999995</v>
      </c>
    </row>
    <row r="18" spans="1:3" x14ac:dyDescent="0.3">
      <c r="A18" s="11">
        <v>72</v>
      </c>
      <c r="B18" s="12">
        <v>44613</v>
      </c>
      <c r="C18" s="15">
        <v>347.8</v>
      </c>
    </row>
    <row r="19" spans="1:3" x14ac:dyDescent="0.3">
      <c r="A19" s="11">
        <v>172</v>
      </c>
      <c r="B19" s="12">
        <v>44683</v>
      </c>
      <c r="C19" s="15">
        <v>705.64</v>
      </c>
    </row>
    <row r="20" spans="1:3" x14ac:dyDescent="0.3">
      <c r="A20" s="11">
        <v>232</v>
      </c>
      <c r="B20" s="12">
        <v>44711</v>
      </c>
      <c r="C20" s="15">
        <v>158.82</v>
      </c>
    </row>
    <row r="21" spans="1:3" x14ac:dyDescent="0.3">
      <c r="A21" s="11">
        <v>345</v>
      </c>
      <c r="B21" s="12">
        <v>44781</v>
      </c>
      <c r="C21" s="15">
        <v>1286.06</v>
      </c>
    </row>
    <row r="22" spans="1:3" x14ac:dyDescent="0.3">
      <c r="A22" s="11">
        <v>410</v>
      </c>
      <c r="B22" s="12">
        <v>44833</v>
      </c>
      <c r="C22" s="15">
        <v>771.77</v>
      </c>
    </row>
    <row r="23" spans="1:3" x14ac:dyDescent="0.3">
      <c r="A23" s="11">
        <v>465</v>
      </c>
      <c r="B23" s="12">
        <v>44879</v>
      </c>
      <c r="C23" s="15">
        <v>658.14</v>
      </c>
    </row>
    <row r="24" spans="1:3" x14ac:dyDescent="0.3">
      <c r="A24" s="294">
        <v>364</v>
      </c>
      <c r="B24" s="295">
        <v>44802</v>
      </c>
      <c r="C24" s="303">
        <v>678.15</v>
      </c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ht="15" thickBot="1" x14ac:dyDescent="0.35">
      <c r="A27" s="72"/>
      <c r="B27" s="73"/>
      <c r="C27" s="74"/>
    </row>
    <row r="28" spans="1:3" ht="15" thickBot="1" x14ac:dyDescent="0.35">
      <c r="A28" s="75"/>
      <c r="B28" s="76" t="s">
        <v>31</v>
      </c>
      <c r="C28" s="77">
        <f>SUM(C9:C27)</f>
        <v>9701.2800000000007</v>
      </c>
    </row>
  </sheetData>
  <mergeCells count="1">
    <mergeCell ref="G8:H8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26" workbookViewId="0">
      <selection activeCell="C45" sqref="C45"/>
    </sheetView>
  </sheetViews>
  <sheetFormatPr defaultColWidth="8.6640625" defaultRowHeight="14.4" x14ac:dyDescent="0.3"/>
  <cols>
    <col min="1" max="1" width="12.5546875" customWidth="1"/>
    <col min="2" max="2" width="12.33203125" customWidth="1"/>
    <col min="3" max="3" width="14.6640625" customWidth="1"/>
    <col min="5" max="5" width="9.5546875" bestFit="1" customWidth="1"/>
    <col min="7" max="7" width="14.5546875" customWidth="1"/>
    <col min="8" max="8" width="13.6640625" customWidth="1"/>
  </cols>
  <sheetData>
    <row r="1" spans="1:9" ht="25.8" x14ac:dyDescent="0.5">
      <c r="A1" s="1" t="s">
        <v>23</v>
      </c>
      <c r="B1" s="66"/>
      <c r="E1" s="229"/>
      <c r="F1" s="229"/>
    </row>
    <row r="2" spans="1:9" x14ac:dyDescent="0.3">
      <c r="A2" s="1" t="s">
        <v>24</v>
      </c>
      <c r="B2" s="2"/>
    </row>
    <row r="3" spans="1:9" x14ac:dyDescent="0.3">
      <c r="A3" s="4" t="s">
        <v>25</v>
      </c>
      <c r="B3" s="3"/>
    </row>
    <row r="4" spans="1:9" x14ac:dyDescent="0.3">
      <c r="A4" s="1" t="s">
        <v>26</v>
      </c>
      <c r="B4" s="1"/>
    </row>
    <row r="5" spans="1:9" x14ac:dyDescent="0.3">
      <c r="A5" s="4" t="s">
        <v>27</v>
      </c>
      <c r="B5" s="4"/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11"/>
      <c r="B9" s="71"/>
      <c r="C9" s="14"/>
      <c r="G9" s="8" t="s">
        <v>32</v>
      </c>
      <c r="H9" s="14">
        <f>+B3</f>
        <v>0</v>
      </c>
    </row>
    <row r="10" spans="1:9" x14ac:dyDescent="0.3">
      <c r="A10" s="11"/>
      <c r="B10" s="12"/>
      <c r="C10" s="15"/>
      <c r="G10" s="6" t="s">
        <v>33</v>
      </c>
      <c r="H10" s="15">
        <f>+C20</f>
        <v>0</v>
      </c>
    </row>
    <row r="11" spans="1:9" ht="15" thickBot="1" x14ac:dyDescent="0.35">
      <c r="A11" s="11"/>
      <c r="B11" s="12"/>
      <c r="C11" s="15"/>
      <c r="G11" s="9"/>
      <c r="H11" s="10"/>
    </row>
    <row r="12" spans="1:9" ht="15" thickBot="1" x14ac:dyDescent="0.35">
      <c r="A12" s="11"/>
      <c r="B12" s="12"/>
      <c r="C12" s="15"/>
      <c r="G12" s="16" t="s">
        <v>34</v>
      </c>
      <c r="H12" s="17">
        <f>+H9-H10</f>
        <v>0</v>
      </c>
    </row>
    <row r="13" spans="1:9" x14ac:dyDescent="0.3">
      <c r="A13" s="108"/>
      <c r="B13" s="12"/>
      <c r="C13" s="15"/>
    </row>
    <row r="14" spans="1:9" x14ac:dyDescent="0.3">
      <c r="A14" s="108"/>
      <c r="B14" s="12"/>
      <c r="C14" s="15"/>
    </row>
    <row r="15" spans="1:9" x14ac:dyDescent="0.3">
      <c r="A15" s="79"/>
      <c r="B15" s="12"/>
      <c r="C15" s="15"/>
    </row>
    <row r="16" spans="1:9" x14ac:dyDescent="0.3">
      <c r="A16" s="11"/>
      <c r="B16" s="12"/>
      <c r="C16" s="249"/>
      <c r="D16" s="110"/>
    </row>
    <row r="17" spans="1:9" x14ac:dyDescent="0.3">
      <c r="A17" s="11"/>
      <c r="B17" s="12"/>
      <c r="C17" s="15"/>
      <c r="E17" s="115"/>
    </row>
    <row r="18" spans="1:9" x14ac:dyDescent="0.3">
      <c r="A18" s="11"/>
      <c r="B18" s="12"/>
      <c r="C18" s="15"/>
    </row>
    <row r="19" spans="1:9" ht="15" thickBot="1" x14ac:dyDescent="0.35">
      <c r="A19" s="11"/>
      <c r="B19" s="13"/>
      <c r="C19" s="15"/>
    </row>
    <row r="20" spans="1:9" ht="15" thickBot="1" x14ac:dyDescent="0.35">
      <c r="A20" s="75"/>
      <c r="B20" s="76" t="s">
        <v>31</v>
      </c>
      <c r="C20" s="77">
        <f>SUM(C9:C19)</f>
        <v>0</v>
      </c>
    </row>
    <row r="24" spans="1:9" ht="25.8" x14ac:dyDescent="0.5">
      <c r="A24" s="1" t="s">
        <v>23</v>
      </c>
      <c r="B24" s="66" t="s">
        <v>237</v>
      </c>
      <c r="E24" s="229" t="s">
        <v>389</v>
      </c>
      <c r="F24" s="229"/>
    </row>
    <row r="25" spans="1:9" x14ac:dyDescent="0.3">
      <c r="A25" s="1" t="s">
        <v>24</v>
      </c>
      <c r="B25" s="2">
        <v>44347</v>
      </c>
    </row>
    <row r="26" spans="1:9" x14ac:dyDescent="0.3">
      <c r="A26" s="4" t="s">
        <v>25</v>
      </c>
      <c r="B26" s="3">
        <v>5500</v>
      </c>
    </row>
    <row r="27" spans="1:9" x14ac:dyDescent="0.3">
      <c r="A27" s="1" t="s">
        <v>26</v>
      </c>
      <c r="B27" s="1" t="s">
        <v>114</v>
      </c>
    </row>
    <row r="28" spans="1:9" x14ac:dyDescent="0.3">
      <c r="A28" s="4" t="s">
        <v>27</v>
      </c>
      <c r="B28" s="4" t="s">
        <v>217</v>
      </c>
    </row>
    <row r="29" spans="1:9" x14ac:dyDescent="0.3">
      <c r="B29" s="1"/>
    </row>
    <row r="30" spans="1:9" x14ac:dyDescent="0.3">
      <c r="B30" s="1"/>
    </row>
    <row r="31" spans="1:9" ht="28.8" x14ac:dyDescent="0.3">
      <c r="A31" s="67" t="s">
        <v>28</v>
      </c>
      <c r="B31" s="68" t="s">
        <v>29</v>
      </c>
      <c r="C31" s="69" t="s">
        <v>30</v>
      </c>
      <c r="D31" s="5"/>
      <c r="E31" s="5"/>
      <c r="F31" s="5"/>
      <c r="G31" s="317" t="s">
        <v>35</v>
      </c>
      <c r="H31" s="318"/>
      <c r="I31" s="5"/>
    </row>
    <row r="32" spans="1:9" x14ac:dyDescent="0.3">
      <c r="A32" s="11" t="s">
        <v>218</v>
      </c>
      <c r="B32" s="71">
        <v>44347</v>
      </c>
      <c r="C32" s="14">
        <v>1028.3399999999999</v>
      </c>
      <c r="G32" s="8" t="s">
        <v>32</v>
      </c>
      <c r="H32" s="14">
        <f>+B26</f>
        <v>5500</v>
      </c>
    </row>
    <row r="33" spans="1:8" x14ac:dyDescent="0.3">
      <c r="A33" s="11" t="s">
        <v>219</v>
      </c>
      <c r="B33" s="12">
        <v>44546</v>
      </c>
      <c r="C33" s="15">
        <v>65.45</v>
      </c>
      <c r="G33" s="6" t="s">
        <v>33</v>
      </c>
      <c r="H33" s="15">
        <f>+C46</f>
        <v>5377.44</v>
      </c>
    </row>
    <row r="34" spans="1:8" ht="15" thickBot="1" x14ac:dyDescent="0.35">
      <c r="A34" s="11" t="s">
        <v>220</v>
      </c>
      <c r="B34" s="12">
        <v>44546</v>
      </c>
      <c r="C34" s="15">
        <v>480</v>
      </c>
      <c r="G34" s="9"/>
      <c r="H34" s="10"/>
    </row>
    <row r="35" spans="1:8" ht="15" thickBot="1" x14ac:dyDescent="0.35">
      <c r="A35" s="11" t="s">
        <v>221</v>
      </c>
      <c r="B35" s="12">
        <v>44546</v>
      </c>
      <c r="C35" s="15">
        <v>218.18</v>
      </c>
      <c r="G35" s="16" t="s">
        <v>34</v>
      </c>
      <c r="H35" s="17">
        <f>+H32-H33</f>
        <v>122.5600000000004</v>
      </c>
    </row>
    <row r="36" spans="1:8" x14ac:dyDescent="0.3">
      <c r="A36" s="108" t="s">
        <v>238</v>
      </c>
      <c r="B36" s="12">
        <v>44581</v>
      </c>
      <c r="C36" s="15">
        <v>65.45</v>
      </c>
    </row>
    <row r="37" spans="1:8" x14ac:dyDescent="0.3">
      <c r="A37" s="108" t="s">
        <v>239</v>
      </c>
      <c r="B37" s="12">
        <v>44581</v>
      </c>
      <c r="C37" s="15">
        <v>21.82</v>
      </c>
    </row>
    <row r="38" spans="1:8" x14ac:dyDescent="0.3">
      <c r="A38" s="79" t="s">
        <v>240</v>
      </c>
      <c r="B38" s="12">
        <v>44581</v>
      </c>
      <c r="C38" s="15">
        <v>76.36</v>
      </c>
    </row>
    <row r="39" spans="1:8" x14ac:dyDescent="0.3">
      <c r="A39" s="11"/>
      <c r="B39" s="12"/>
      <c r="C39" s="249">
        <v>2122.75</v>
      </c>
      <c r="D39" s="110" t="s">
        <v>454</v>
      </c>
    </row>
    <row r="40" spans="1:8" x14ac:dyDescent="0.3">
      <c r="A40" s="11" t="s">
        <v>456</v>
      </c>
      <c r="B40" s="12">
        <v>44683</v>
      </c>
      <c r="C40" s="15">
        <v>163.63999999999999</v>
      </c>
      <c r="E40" s="115"/>
    </row>
    <row r="41" spans="1:8" x14ac:dyDescent="0.3">
      <c r="A41" s="11" t="s">
        <v>457</v>
      </c>
      <c r="B41" s="12">
        <v>44699</v>
      </c>
      <c r="C41" s="15">
        <v>381.82</v>
      </c>
    </row>
    <row r="42" spans="1:8" x14ac:dyDescent="0.3">
      <c r="A42" s="11" t="s">
        <v>476</v>
      </c>
      <c r="B42" s="12">
        <v>44712</v>
      </c>
      <c r="C42" s="15">
        <v>196.36</v>
      </c>
    </row>
    <row r="43" spans="1:8" x14ac:dyDescent="0.3">
      <c r="A43" s="256" t="s">
        <v>477</v>
      </c>
      <c r="B43" s="116">
        <v>44712</v>
      </c>
      <c r="C43" s="257">
        <v>458.18</v>
      </c>
    </row>
    <row r="44" spans="1:8" x14ac:dyDescent="0.3">
      <c r="A44" s="256" t="s">
        <v>478</v>
      </c>
      <c r="B44" s="12">
        <v>44712</v>
      </c>
      <c r="C44" s="257">
        <v>99.09</v>
      </c>
    </row>
    <row r="45" spans="1:8" ht="15" thickBot="1" x14ac:dyDescent="0.35">
      <c r="A45" s="256"/>
      <c r="B45" s="116"/>
      <c r="C45" s="257"/>
    </row>
    <row r="46" spans="1:8" ht="15" thickBot="1" x14ac:dyDescent="0.35">
      <c r="A46" s="75"/>
      <c r="B46" s="76" t="s">
        <v>31</v>
      </c>
      <c r="C46" s="77">
        <f>SUM(C32:C44)</f>
        <v>5377.44</v>
      </c>
    </row>
  </sheetData>
  <mergeCells count="2">
    <mergeCell ref="G31:H31"/>
    <mergeCell ref="G8:H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8" tint="0.39997558519241921"/>
  </sheetPr>
  <dimension ref="A1:H29"/>
  <sheetViews>
    <sheetView workbookViewId="0">
      <selection activeCell="E31" sqref="E31"/>
    </sheetView>
  </sheetViews>
  <sheetFormatPr defaultColWidth="8.6640625"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</row>
    <row r="2" spans="1:8" x14ac:dyDescent="0.3">
      <c r="A2" s="1" t="s">
        <v>24</v>
      </c>
      <c r="B2" s="2"/>
    </row>
    <row r="3" spans="1:8" x14ac:dyDescent="0.3">
      <c r="A3" s="4" t="s">
        <v>25</v>
      </c>
      <c r="B3" s="3"/>
    </row>
    <row r="4" spans="1:8" x14ac:dyDescent="0.3">
      <c r="A4" s="1" t="s">
        <v>26</v>
      </c>
    </row>
    <row r="5" spans="1:8" x14ac:dyDescent="0.3">
      <c r="A5" s="4" t="s">
        <v>27</v>
      </c>
      <c r="B5" s="4"/>
    </row>
    <row r="8" spans="1:8" s="5" customFormat="1" ht="28.8" x14ac:dyDescent="0.3">
      <c r="A8" s="56" t="s">
        <v>28</v>
      </c>
      <c r="B8" s="57" t="s">
        <v>29</v>
      </c>
      <c r="C8" s="57" t="s">
        <v>30</v>
      </c>
      <c r="D8" s="58" t="s">
        <v>37</v>
      </c>
      <c r="G8" s="317" t="s">
        <v>35</v>
      </c>
      <c r="H8" s="318"/>
    </row>
    <row r="9" spans="1:8" x14ac:dyDescent="0.3">
      <c r="A9" s="11"/>
      <c r="B9" s="12"/>
      <c r="C9" s="46"/>
      <c r="D9" s="7"/>
      <c r="G9" s="8" t="s">
        <v>32</v>
      </c>
      <c r="H9" s="14">
        <f>+B3</f>
        <v>0</v>
      </c>
    </row>
    <row r="10" spans="1:8" x14ac:dyDescent="0.3">
      <c r="A10" s="11"/>
      <c r="B10" s="12"/>
      <c r="C10" s="46"/>
      <c r="D10" s="7"/>
      <c r="G10" s="6" t="s">
        <v>33</v>
      </c>
      <c r="H10" s="15">
        <f>+C29</f>
        <v>0</v>
      </c>
    </row>
    <row r="11" spans="1:8" ht="15" thickBot="1" x14ac:dyDescent="0.35">
      <c r="A11" s="11"/>
      <c r="B11" s="12"/>
      <c r="C11" s="46"/>
      <c r="D11" s="7"/>
      <c r="G11" s="9"/>
      <c r="H11" s="10"/>
    </row>
    <row r="12" spans="1:8" ht="15" thickBot="1" x14ac:dyDescent="0.35">
      <c r="A12" s="11"/>
      <c r="B12" s="13"/>
      <c r="C12" s="46"/>
      <c r="D12" s="7"/>
      <c r="G12" s="16" t="s">
        <v>34</v>
      </c>
      <c r="H12" s="17">
        <f>+H9-H10</f>
        <v>0</v>
      </c>
    </row>
    <row r="13" spans="1:8" x14ac:dyDescent="0.3">
      <c r="A13" s="11"/>
      <c r="B13" s="13"/>
      <c r="C13" s="46"/>
      <c r="D13" s="7"/>
    </row>
    <row r="14" spans="1:8" x14ac:dyDescent="0.3">
      <c r="A14" s="11"/>
      <c r="B14" s="13"/>
      <c r="C14" s="46"/>
      <c r="D14" s="7"/>
    </row>
    <row r="15" spans="1:8" x14ac:dyDescent="0.3">
      <c r="A15" s="11"/>
      <c r="B15" s="13"/>
      <c r="C15" s="46"/>
      <c r="D15" s="7"/>
    </row>
    <row r="16" spans="1:8" x14ac:dyDescent="0.3">
      <c r="A16" s="11"/>
      <c r="B16" s="13"/>
      <c r="C16" s="46"/>
      <c r="D16" s="7"/>
    </row>
    <row r="17" spans="1:4" x14ac:dyDescent="0.3">
      <c r="A17" s="11"/>
      <c r="B17" s="13"/>
      <c r="C17" s="46"/>
      <c r="D17" s="7"/>
    </row>
    <row r="18" spans="1:4" x14ac:dyDescent="0.3">
      <c r="A18" s="11"/>
      <c r="B18" s="13"/>
      <c r="C18" s="46"/>
      <c r="D18" s="7"/>
    </row>
    <row r="19" spans="1:4" x14ac:dyDescent="0.3">
      <c r="A19" s="11"/>
      <c r="B19" s="13"/>
      <c r="C19" s="46"/>
      <c r="D19" s="7"/>
    </row>
    <row r="20" spans="1:4" x14ac:dyDescent="0.3">
      <c r="A20" s="11"/>
      <c r="B20" s="13"/>
      <c r="C20" s="46"/>
      <c r="D20" s="7"/>
    </row>
    <row r="21" spans="1:4" x14ac:dyDescent="0.3">
      <c r="A21" s="11"/>
      <c r="B21" s="13"/>
      <c r="C21" s="46"/>
      <c r="D21" s="7"/>
    </row>
    <row r="22" spans="1:4" x14ac:dyDescent="0.3">
      <c r="A22" s="11"/>
      <c r="B22" s="13"/>
      <c r="C22" s="46"/>
      <c r="D22" s="7"/>
    </row>
    <row r="23" spans="1:4" x14ac:dyDescent="0.3">
      <c r="A23" s="11"/>
      <c r="B23" s="13"/>
      <c r="C23" s="46"/>
      <c r="D23" s="7"/>
    </row>
    <row r="24" spans="1:4" x14ac:dyDescent="0.3">
      <c r="A24" s="11"/>
      <c r="B24" s="13"/>
      <c r="C24" s="46"/>
      <c r="D24" s="7"/>
    </row>
    <row r="25" spans="1:4" x14ac:dyDescent="0.3">
      <c r="A25" s="11"/>
      <c r="B25" s="13"/>
      <c r="C25" s="46"/>
      <c r="D25" s="7"/>
    </row>
    <row r="26" spans="1:4" x14ac:dyDescent="0.3">
      <c r="A26" s="11"/>
      <c r="B26" s="13"/>
      <c r="C26" s="46"/>
      <c r="D26" s="7"/>
    </row>
    <row r="27" spans="1:4" x14ac:dyDescent="0.3">
      <c r="A27" s="11"/>
      <c r="B27" s="13"/>
      <c r="C27" s="46"/>
      <c r="D27" s="7"/>
    </row>
    <row r="28" spans="1:4" x14ac:dyDescent="0.3">
      <c r="A28" s="47"/>
      <c r="B28" s="48"/>
      <c r="C28" s="49"/>
      <c r="D28" s="40"/>
    </row>
    <row r="29" spans="1:4" ht="15" thickBot="1" x14ac:dyDescent="0.35">
      <c r="A29" s="44"/>
      <c r="B29" s="45" t="s">
        <v>31</v>
      </c>
      <c r="C29" s="53">
        <f>SUM(C9:C28)</f>
        <v>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opLeftCell="D14" workbookViewId="0">
      <selection activeCell="G27" sqref="G27"/>
    </sheetView>
  </sheetViews>
  <sheetFormatPr defaultColWidth="8.6640625"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37" bestFit="1" customWidth="1"/>
    <col min="7" max="7" width="14.5546875" bestFit="1" customWidth="1"/>
    <col min="8" max="8" width="15.5546875" customWidth="1"/>
    <col min="10" max="10" width="10.33203125" bestFit="1" customWidth="1"/>
    <col min="11" max="11" width="11.5546875" bestFit="1" customWidth="1"/>
    <col min="12" max="12" width="14.33203125" customWidth="1"/>
    <col min="13" max="13" width="44.6640625" customWidth="1"/>
  </cols>
  <sheetData>
    <row r="1" spans="1:13" x14ac:dyDescent="0.3">
      <c r="A1" s="1" t="s">
        <v>23</v>
      </c>
      <c r="B1" s="1">
        <v>11</v>
      </c>
    </row>
    <row r="2" spans="1:13" x14ac:dyDescent="0.3">
      <c r="A2" s="1" t="s">
        <v>24</v>
      </c>
      <c r="B2" s="2">
        <v>44106</v>
      </c>
    </row>
    <row r="3" spans="1:13" x14ac:dyDescent="0.3">
      <c r="A3" s="4" t="s">
        <v>25</v>
      </c>
      <c r="B3" s="3">
        <v>28000</v>
      </c>
    </row>
    <row r="4" spans="1:13" x14ac:dyDescent="0.3">
      <c r="A4" s="1" t="s">
        <v>26</v>
      </c>
      <c r="B4" s="1" t="s">
        <v>316</v>
      </c>
    </row>
    <row r="5" spans="1:13" x14ac:dyDescent="0.3">
      <c r="A5" s="4" t="s">
        <v>27</v>
      </c>
      <c r="B5" s="4" t="s">
        <v>317</v>
      </c>
    </row>
    <row r="7" spans="1:13" ht="21" x14ac:dyDescent="0.4">
      <c r="A7" s="215" t="s">
        <v>318</v>
      </c>
      <c r="J7" s="215" t="s">
        <v>319</v>
      </c>
      <c r="K7" s="1"/>
    </row>
    <row r="8" spans="1:13" x14ac:dyDescent="0.3">
      <c r="K8" s="1"/>
    </row>
    <row r="9" spans="1:13" s="5" customFormat="1" ht="28.8" x14ac:dyDescent="0.3">
      <c r="A9" s="56" t="s">
        <v>28</v>
      </c>
      <c r="B9" s="57" t="s">
        <v>29</v>
      </c>
      <c r="C9" s="57" t="s">
        <v>30</v>
      </c>
      <c r="D9" s="58" t="s">
        <v>37</v>
      </c>
      <c r="G9" s="317" t="s">
        <v>35</v>
      </c>
      <c r="H9" s="318"/>
      <c r="J9" s="268" t="s">
        <v>28</v>
      </c>
      <c r="K9" s="269" t="s">
        <v>29</v>
      </c>
      <c r="L9" s="269" t="s">
        <v>30</v>
      </c>
      <c r="M9" s="58" t="s">
        <v>37</v>
      </c>
    </row>
    <row r="10" spans="1:13" x14ac:dyDescent="0.3">
      <c r="A10" s="11" t="s">
        <v>320</v>
      </c>
      <c r="B10" s="12">
        <v>44118</v>
      </c>
      <c r="C10" s="46">
        <v>82.4</v>
      </c>
      <c r="D10" s="216" t="s">
        <v>321</v>
      </c>
      <c r="G10" s="8" t="s">
        <v>32</v>
      </c>
      <c r="H10" s="14">
        <f>+B3</f>
        <v>28000</v>
      </c>
      <c r="J10" s="164">
        <v>288</v>
      </c>
      <c r="K10" s="109">
        <v>44119</v>
      </c>
      <c r="L10" s="119">
        <v>260.13</v>
      </c>
      <c r="M10" s="7" t="s">
        <v>358</v>
      </c>
    </row>
    <row r="11" spans="1:13" x14ac:dyDescent="0.3">
      <c r="A11" s="217" t="s">
        <v>322</v>
      </c>
      <c r="B11" s="12">
        <v>44139</v>
      </c>
      <c r="C11" s="46">
        <v>54.5</v>
      </c>
      <c r="D11" s="7" t="s">
        <v>321</v>
      </c>
      <c r="G11" s="6" t="s">
        <v>33</v>
      </c>
      <c r="H11" s="15">
        <f>C39+L39</f>
        <v>10918.72</v>
      </c>
      <c r="J11" s="164">
        <v>305</v>
      </c>
      <c r="K11" s="109">
        <v>44127</v>
      </c>
      <c r="L11" s="121">
        <v>21.91</v>
      </c>
      <c r="M11" s="7" t="s">
        <v>358</v>
      </c>
    </row>
    <row r="12" spans="1:13" ht="15" thickBot="1" x14ac:dyDescent="0.35">
      <c r="A12" s="11" t="s">
        <v>323</v>
      </c>
      <c r="B12" s="12">
        <v>44158</v>
      </c>
      <c r="C12" s="46">
        <v>125</v>
      </c>
      <c r="D12" s="7" t="s">
        <v>321</v>
      </c>
      <c r="G12" s="9"/>
      <c r="H12" s="10"/>
      <c r="J12" s="164">
        <v>317</v>
      </c>
      <c r="K12" s="109">
        <v>44134</v>
      </c>
      <c r="L12" s="119">
        <v>32.54</v>
      </c>
      <c r="M12" s="7" t="s">
        <v>358</v>
      </c>
    </row>
    <row r="13" spans="1:13" ht="15" thickBot="1" x14ac:dyDescent="0.35">
      <c r="A13" s="79" t="s">
        <v>324</v>
      </c>
      <c r="B13" s="12">
        <v>44174</v>
      </c>
      <c r="C13" s="46">
        <v>115</v>
      </c>
      <c r="D13" s="7" t="s">
        <v>321</v>
      </c>
      <c r="G13" s="16" t="s">
        <v>34</v>
      </c>
      <c r="H13" s="17">
        <f>+H10-H11</f>
        <v>17081.28</v>
      </c>
      <c r="J13" s="164">
        <v>356</v>
      </c>
      <c r="K13" s="109">
        <v>44166</v>
      </c>
      <c r="L13" s="121">
        <v>92.76</v>
      </c>
      <c r="M13" s="7" t="s">
        <v>358</v>
      </c>
    </row>
    <row r="14" spans="1:13" x14ac:dyDescent="0.3">
      <c r="A14" s="79" t="s">
        <v>325</v>
      </c>
      <c r="B14" s="12">
        <v>44222</v>
      </c>
      <c r="C14" s="46">
        <v>142</v>
      </c>
      <c r="D14" s="7" t="s">
        <v>321</v>
      </c>
      <c r="J14" s="164">
        <v>16</v>
      </c>
      <c r="K14" s="109">
        <v>44216</v>
      </c>
      <c r="L14" s="119">
        <v>135.84</v>
      </c>
      <c r="M14" s="7" t="s">
        <v>358</v>
      </c>
    </row>
    <row r="15" spans="1:13" x14ac:dyDescent="0.3">
      <c r="A15" s="11" t="s">
        <v>326</v>
      </c>
      <c r="B15" s="12">
        <v>44236</v>
      </c>
      <c r="C15" s="46">
        <v>47.42</v>
      </c>
      <c r="D15" s="7" t="s">
        <v>321</v>
      </c>
      <c r="J15" s="164">
        <v>46</v>
      </c>
      <c r="K15" s="109">
        <v>44237</v>
      </c>
      <c r="L15" s="121">
        <v>88.49</v>
      </c>
      <c r="M15" s="7" t="s">
        <v>358</v>
      </c>
    </row>
    <row r="16" spans="1:13" x14ac:dyDescent="0.3">
      <c r="A16" s="11" t="s">
        <v>327</v>
      </c>
      <c r="B16" s="12">
        <v>44246</v>
      </c>
      <c r="C16" s="46">
        <v>32</v>
      </c>
      <c r="D16" s="7" t="s">
        <v>321</v>
      </c>
      <c r="J16" s="164">
        <v>69</v>
      </c>
      <c r="K16" s="109">
        <v>44287</v>
      </c>
      <c r="L16" s="119">
        <v>309.7</v>
      </c>
      <c r="M16" s="7" t="s">
        <v>358</v>
      </c>
    </row>
    <row r="17" spans="1:13" x14ac:dyDescent="0.3">
      <c r="A17" s="11" t="s">
        <v>328</v>
      </c>
      <c r="B17" s="12">
        <v>44308</v>
      </c>
      <c r="C17" s="46">
        <v>96.41</v>
      </c>
      <c r="D17" s="7" t="s">
        <v>321</v>
      </c>
      <c r="J17" s="164">
        <v>209</v>
      </c>
      <c r="K17" s="109">
        <v>44347</v>
      </c>
      <c r="L17" s="121">
        <v>175.17</v>
      </c>
      <c r="M17" s="7" t="s">
        <v>358</v>
      </c>
    </row>
    <row r="18" spans="1:13" x14ac:dyDescent="0.3">
      <c r="A18" s="11" t="s">
        <v>329</v>
      </c>
      <c r="B18" s="12">
        <v>44337</v>
      </c>
      <c r="C18" s="46">
        <v>53.75</v>
      </c>
      <c r="D18" s="7" t="s">
        <v>321</v>
      </c>
      <c r="J18" s="164">
        <v>223</v>
      </c>
      <c r="K18" s="109">
        <v>44377</v>
      </c>
      <c r="L18" s="119">
        <v>284.13</v>
      </c>
      <c r="M18" s="7" t="s">
        <v>358</v>
      </c>
    </row>
    <row r="19" spans="1:13" x14ac:dyDescent="0.3">
      <c r="A19" s="11" t="s">
        <v>330</v>
      </c>
      <c r="B19" s="12">
        <v>44468</v>
      </c>
      <c r="C19" s="46">
        <v>84.25</v>
      </c>
      <c r="D19" s="7" t="s">
        <v>321</v>
      </c>
      <c r="J19" s="164">
        <v>243</v>
      </c>
      <c r="K19" s="109">
        <v>44406</v>
      </c>
      <c r="L19" s="121">
        <v>120.45</v>
      </c>
      <c r="M19" s="7" t="s">
        <v>358</v>
      </c>
    </row>
    <row r="20" spans="1:13" x14ac:dyDescent="0.3">
      <c r="A20" s="11" t="s">
        <v>331</v>
      </c>
      <c r="B20" s="12">
        <v>44489</v>
      </c>
      <c r="C20" s="46">
        <v>98.36</v>
      </c>
      <c r="D20" s="7" t="s">
        <v>321</v>
      </c>
      <c r="J20" s="164">
        <v>369</v>
      </c>
      <c r="K20" s="109">
        <v>44524</v>
      </c>
      <c r="L20" s="119">
        <v>375.53</v>
      </c>
      <c r="M20" s="7" t="s">
        <v>358</v>
      </c>
    </row>
    <row r="21" spans="1:13" x14ac:dyDescent="0.3">
      <c r="A21" s="11" t="s">
        <v>332</v>
      </c>
      <c r="B21" s="12">
        <v>44503</v>
      </c>
      <c r="C21" s="46">
        <v>60</v>
      </c>
      <c r="D21" s="7" t="s">
        <v>321</v>
      </c>
      <c r="J21" s="164">
        <v>370</v>
      </c>
      <c r="K21" s="109">
        <v>44524</v>
      </c>
      <c r="L21" s="121">
        <v>574.04999999999995</v>
      </c>
      <c r="M21" s="7" t="s">
        <v>358</v>
      </c>
    </row>
    <row r="22" spans="1:13" x14ac:dyDescent="0.3">
      <c r="A22" s="11" t="s">
        <v>333</v>
      </c>
      <c r="B22" s="12">
        <v>44509</v>
      </c>
      <c r="C22" s="46">
        <v>28.85</v>
      </c>
      <c r="D22" s="7" t="s">
        <v>321</v>
      </c>
      <c r="J22" s="164">
        <v>371</v>
      </c>
      <c r="K22" s="109">
        <v>44524</v>
      </c>
      <c r="L22" s="119">
        <v>507.54</v>
      </c>
      <c r="M22" s="7" t="s">
        <v>358</v>
      </c>
    </row>
    <row r="23" spans="1:13" x14ac:dyDescent="0.3">
      <c r="A23" s="11" t="s">
        <v>334</v>
      </c>
      <c r="B23" s="12">
        <v>44527</v>
      </c>
      <c r="C23" s="46">
        <v>29.7</v>
      </c>
      <c r="D23" s="7" t="s">
        <v>321</v>
      </c>
      <c r="J23" s="164" t="s">
        <v>357</v>
      </c>
      <c r="K23" s="109">
        <v>44613</v>
      </c>
      <c r="L23" s="156">
        <v>514.96</v>
      </c>
      <c r="M23" s="267" t="s">
        <v>358</v>
      </c>
    </row>
    <row r="24" spans="1:13" x14ac:dyDescent="0.3">
      <c r="A24" s="11" t="s">
        <v>335</v>
      </c>
      <c r="B24" s="12">
        <v>44544</v>
      </c>
      <c r="C24" s="46">
        <v>43.9</v>
      </c>
      <c r="D24" s="7" t="s">
        <v>321</v>
      </c>
      <c r="J24" s="164" t="s">
        <v>361</v>
      </c>
      <c r="K24" s="109">
        <v>44630</v>
      </c>
      <c r="L24" s="156">
        <v>315.99</v>
      </c>
      <c r="M24" s="267" t="s">
        <v>358</v>
      </c>
    </row>
    <row r="25" spans="1:13" x14ac:dyDescent="0.3">
      <c r="A25" s="79" t="s">
        <v>336</v>
      </c>
      <c r="B25" s="12">
        <v>44573</v>
      </c>
      <c r="C25" s="46">
        <v>92.24</v>
      </c>
      <c r="D25" s="7" t="s">
        <v>321</v>
      </c>
      <c r="J25" s="164" t="s">
        <v>402</v>
      </c>
      <c r="K25" s="109">
        <v>44684</v>
      </c>
      <c r="L25" s="156">
        <v>515.96</v>
      </c>
      <c r="M25" s="267" t="s">
        <v>358</v>
      </c>
    </row>
    <row r="26" spans="1:13" x14ac:dyDescent="0.3">
      <c r="A26" s="79" t="s">
        <v>337</v>
      </c>
      <c r="B26" s="12">
        <v>44587</v>
      </c>
      <c r="C26" s="46">
        <v>18.899999999999999</v>
      </c>
      <c r="D26" s="7" t="s">
        <v>321</v>
      </c>
      <c r="J26" s="83" t="s">
        <v>142</v>
      </c>
      <c r="K26" s="109">
        <v>44711</v>
      </c>
      <c r="L26" s="156">
        <v>1014.1</v>
      </c>
      <c r="M26" s="267" t="s">
        <v>358</v>
      </c>
    </row>
    <row r="27" spans="1:13" x14ac:dyDescent="0.3">
      <c r="A27" s="79" t="s">
        <v>338</v>
      </c>
      <c r="B27" s="12">
        <v>44601</v>
      </c>
      <c r="C27" s="46">
        <v>190.7</v>
      </c>
      <c r="D27" s="7" t="s">
        <v>321</v>
      </c>
      <c r="J27" s="83" t="s">
        <v>546</v>
      </c>
      <c r="K27" s="109">
        <v>44742</v>
      </c>
      <c r="L27" s="156">
        <v>834.09</v>
      </c>
      <c r="M27" s="267" t="s">
        <v>358</v>
      </c>
    </row>
    <row r="28" spans="1:13" x14ac:dyDescent="0.3">
      <c r="A28" s="11" t="s">
        <v>706</v>
      </c>
      <c r="B28" s="12">
        <v>44629</v>
      </c>
      <c r="C28" s="46">
        <v>333.14</v>
      </c>
      <c r="D28" s="7" t="s">
        <v>321</v>
      </c>
      <c r="J28" s="83" t="s">
        <v>591</v>
      </c>
      <c r="K28" s="109">
        <v>44783</v>
      </c>
      <c r="L28" s="156">
        <v>755.6</v>
      </c>
      <c r="M28" s="267" t="s">
        <v>358</v>
      </c>
    </row>
    <row r="29" spans="1:13" x14ac:dyDescent="0.3">
      <c r="A29" s="72" t="s">
        <v>707</v>
      </c>
      <c r="B29" s="171">
        <v>44684</v>
      </c>
      <c r="C29" s="234">
        <v>75.7</v>
      </c>
      <c r="D29" s="10" t="s">
        <v>321</v>
      </c>
      <c r="J29" s="270" t="s">
        <v>614</v>
      </c>
      <c r="K29" s="271">
        <v>44802</v>
      </c>
      <c r="L29" s="272">
        <v>268.39999999999998</v>
      </c>
      <c r="M29" s="273" t="s">
        <v>358</v>
      </c>
    </row>
    <row r="30" spans="1:13" x14ac:dyDescent="0.3">
      <c r="A30" s="72" t="s">
        <v>708</v>
      </c>
      <c r="B30" s="171">
        <v>44713</v>
      </c>
      <c r="C30" s="234">
        <v>8.5</v>
      </c>
      <c r="D30" s="10" t="s">
        <v>321</v>
      </c>
      <c r="J30" s="165" t="s">
        <v>215</v>
      </c>
      <c r="K30" s="191">
        <v>44833</v>
      </c>
      <c r="L30" s="207">
        <v>939.5</v>
      </c>
      <c r="M30" s="273" t="s">
        <v>358</v>
      </c>
    </row>
    <row r="31" spans="1:13" x14ac:dyDescent="0.3">
      <c r="A31" s="72" t="s">
        <v>709</v>
      </c>
      <c r="B31" s="171">
        <v>44720</v>
      </c>
      <c r="C31" s="234">
        <v>49.5</v>
      </c>
      <c r="D31" s="10" t="s">
        <v>321</v>
      </c>
      <c r="J31" s="165" t="s">
        <v>768</v>
      </c>
      <c r="K31" s="191">
        <v>44907</v>
      </c>
      <c r="L31" s="207">
        <v>314.31</v>
      </c>
      <c r="M31" s="273" t="s">
        <v>358</v>
      </c>
    </row>
    <row r="32" spans="1:13" x14ac:dyDescent="0.3">
      <c r="A32" s="72" t="s">
        <v>710</v>
      </c>
      <c r="B32" s="171">
        <v>44819</v>
      </c>
      <c r="C32" s="234">
        <v>179</v>
      </c>
      <c r="D32" s="10" t="s">
        <v>321</v>
      </c>
      <c r="J32" s="165"/>
      <c r="K32" s="165"/>
      <c r="L32" s="165"/>
      <c r="M32" s="260"/>
    </row>
    <row r="33" spans="1:13" x14ac:dyDescent="0.3">
      <c r="A33" s="72" t="s">
        <v>711</v>
      </c>
      <c r="B33" s="171">
        <v>44825</v>
      </c>
      <c r="C33" s="234">
        <v>164.6</v>
      </c>
      <c r="D33" s="10" t="s">
        <v>321</v>
      </c>
      <c r="J33" s="165"/>
      <c r="K33" s="165"/>
      <c r="L33" s="165"/>
      <c r="M33" s="260"/>
    </row>
    <row r="34" spans="1:13" x14ac:dyDescent="0.3">
      <c r="A34" s="72" t="s">
        <v>712</v>
      </c>
      <c r="B34" s="171">
        <v>44833</v>
      </c>
      <c r="C34" s="234">
        <v>221.5</v>
      </c>
      <c r="D34" s="10" t="s">
        <v>321</v>
      </c>
      <c r="J34" s="165"/>
      <c r="K34" s="165"/>
      <c r="L34" s="165"/>
      <c r="M34" s="260"/>
    </row>
    <row r="35" spans="1:13" x14ac:dyDescent="0.3">
      <c r="A35" s="72" t="s">
        <v>713</v>
      </c>
      <c r="B35" s="171">
        <v>44855</v>
      </c>
      <c r="C35" s="234">
        <v>40.25</v>
      </c>
      <c r="D35" s="10" t="s">
        <v>321</v>
      </c>
      <c r="J35" s="165"/>
      <c r="K35" s="165"/>
      <c r="L35" s="165"/>
      <c r="M35" s="260"/>
    </row>
    <row r="36" spans="1:13" x14ac:dyDescent="0.3">
      <c r="A36" s="72"/>
      <c r="B36" s="171"/>
      <c r="C36" s="234"/>
      <c r="D36" s="10"/>
      <c r="J36" s="165"/>
      <c r="K36" s="165"/>
      <c r="L36" s="165"/>
      <c r="M36" s="260"/>
    </row>
    <row r="37" spans="1:13" x14ac:dyDescent="0.3">
      <c r="A37" s="72"/>
      <c r="B37" s="171"/>
      <c r="C37" s="234"/>
      <c r="D37" s="10"/>
      <c r="J37" s="165"/>
      <c r="K37" s="165"/>
      <c r="L37" s="165"/>
      <c r="M37" s="260"/>
    </row>
    <row r="38" spans="1:13" x14ac:dyDescent="0.3">
      <c r="A38" s="47"/>
      <c r="B38" s="48"/>
      <c r="C38" s="49"/>
      <c r="D38" s="40"/>
      <c r="J38" s="83"/>
      <c r="K38" s="83"/>
      <c r="L38" s="156"/>
      <c r="M38" s="165"/>
    </row>
    <row r="39" spans="1:13" ht="15" thickBot="1" x14ac:dyDescent="0.35">
      <c r="A39" s="44"/>
      <c r="B39" s="45" t="s">
        <v>31</v>
      </c>
      <c r="C39" s="53">
        <f>SUM(C10:C38)</f>
        <v>2467.5700000000002</v>
      </c>
      <c r="J39" s="44"/>
      <c r="K39" s="45" t="s">
        <v>31</v>
      </c>
      <c r="L39" s="53">
        <f>SUM(L10:L38)</f>
        <v>8451.15</v>
      </c>
    </row>
  </sheetData>
  <mergeCells count="1">
    <mergeCell ref="G9:H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opLeftCell="A5" zoomScale="70" zoomScaleNormal="70" workbookViewId="0">
      <selection activeCell="E48" sqref="E48"/>
    </sheetView>
  </sheetViews>
  <sheetFormatPr defaultColWidth="8.6640625" defaultRowHeight="14.4" x14ac:dyDescent="0.3"/>
  <cols>
    <col min="1" max="1" width="18.33203125" customWidth="1"/>
    <col min="2" max="2" width="16.33203125" customWidth="1"/>
    <col min="3" max="3" width="18.6640625" customWidth="1"/>
    <col min="7" max="7" width="14.33203125" customWidth="1"/>
    <col min="8" max="8" width="16" customWidth="1"/>
  </cols>
  <sheetData>
    <row r="1" spans="1:9" x14ac:dyDescent="0.3">
      <c r="A1" s="1" t="s">
        <v>23</v>
      </c>
      <c r="B1" s="66" t="s">
        <v>89</v>
      </c>
    </row>
    <row r="2" spans="1:9" x14ac:dyDescent="0.3">
      <c r="A2" s="1" t="s">
        <v>24</v>
      </c>
      <c r="B2" s="2">
        <v>44211</v>
      </c>
    </row>
    <row r="3" spans="1:9" x14ac:dyDescent="0.3">
      <c r="A3" s="4" t="s">
        <v>25</v>
      </c>
      <c r="B3" s="3">
        <v>4000</v>
      </c>
    </row>
    <row r="4" spans="1:9" x14ac:dyDescent="0.3">
      <c r="A4" s="1" t="s">
        <v>26</v>
      </c>
      <c r="B4" s="82" t="s">
        <v>72</v>
      </c>
    </row>
    <row r="5" spans="1:9" x14ac:dyDescent="0.3">
      <c r="A5" s="4" t="s">
        <v>27</v>
      </c>
      <c r="B5" s="4" t="s">
        <v>87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164" t="s">
        <v>88</v>
      </c>
      <c r="B9" s="109">
        <v>44209</v>
      </c>
      <c r="C9" s="156">
        <v>47.07</v>
      </c>
      <c r="G9" s="8" t="s">
        <v>32</v>
      </c>
      <c r="H9" s="14">
        <f>+B3</f>
        <v>4000</v>
      </c>
    </row>
    <row r="10" spans="1:9" x14ac:dyDescent="0.3">
      <c r="A10" s="164">
        <v>30</v>
      </c>
      <c r="B10" s="109">
        <v>44225</v>
      </c>
      <c r="C10" s="156">
        <v>40.950000000000003</v>
      </c>
      <c r="G10" s="6" t="s">
        <v>33</v>
      </c>
      <c r="H10" s="15">
        <f>+C71</f>
        <v>3436.0700000000011</v>
      </c>
    </row>
    <row r="11" spans="1:9" ht="15" thickBot="1" x14ac:dyDescent="0.35">
      <c r="A11" s="164">
        <v>42</v>
      </c>
      <c r="B11" s="109">
        <v>44235</v>
      </c>
      <c r="C11" s="156">
        <v>57.53</v>
      </c>
      <c r="G11" s="9"/>
      <c r="H11" s="10"/>
    </row>
    <row r="12" spans="1:9" ht="15" thickBot="1" x14ac:dyDescent="0.35">
      <c r="A12" s="164">
        <v>186</v>
      </c>
      <c r="B12" s="109">
        <v>44333</v>
      </c>
      <c r="C12" s="156">
        <v>48.47</v>
      </c>
      <c r="G12" s="16" t="s">
        <v>34</v>
      </c>
      <c r="H12" s="17">
        <f>+H9-H10</f>
        <v>563.92999999999893</v>
      </c>
    </row>
    <row r="13" spans="1:9" x14ac:dyDescent="0.3">
      <c r="A13" s="164">
        <v>187</v>
      </c>
      <c r="B13" s="109">
        <v>44340</v>
      </c>
      <c r="C13" s="156">
        <v>49.55</v>
      </c>
    </row>
    <row r="14" spans="1:9" x14ac:dyDescent="0.3">
      <c r="A14" s="164">
        <v>211</v>
      </c>
      <c r="B14" s="109">
        <v>44347</v>
      </c>
      <c r="C14" s="156">
        <v>50.66</v>
      </c>
    </row>
    <row r="15" spans="1:9" x14ac:dyDescent="0.3">
      <c r="A15" s="164">
        <v>212</v>
      </c>
      <c r="B15" s="109">
        <v>44347</v>
      </c>
      <c r="C15" s="156">
        <v>50.4</v>
      </c>
    </row>
    <row r="16" spans="1:9" x14ac:dyDescent="0.3">
      <c r="A16" s="164">
        <v>213</v>
      </c>
      <c r="B16" s="109">
        <v>44347</v>
      </c>
      <c r="C16" s="156">
        <v>49.55</v>
      </c>
    </row>
    <row r="17" spans="1:3" x14ac:dyDescent="0.3">
      <c r="A17" s="164">
        <v>226</v>
      </c>
      <c r="B17" s="109">
        <v>44377</v>
      </c>
      <c r="C17" s="156">
        <v>41.65</v>
      </c>
    </row>
    <row r="18" spans="1:3" x14ac:dyDescent="0.3">
      <c r="A18" s="164">
        <v>284</v>
      </c>
      <c r="B18" s="109">
        <v>44466</v>
      </c>
      <c r="C18" s="156">
        <v>89.2</v>
      </c>
    </row>
    <row r="19" spans="1:3" x14ac:dyDescent="0.3">
      <c r="A19" s="164">
        <v>286</v>
      </c>
      <c r="B19" s="109">
        <v>44466</v>
      </c>
      <c r="C19" s="156">
        <v>53.65</v>
      </c>
    </row>
    <row r="20" spans="1:3" x14ac:dyDescent="0.3">
      <c r="A20" s="164">
        <v>332</v>
      </c>
      <c r="B20" s="109">
        <v>44516</v>
      </c>
      <c r="C20" s="156">
        <v>53.65</v>
      </c>
    </row>
    <row r="21" spans="1:3" x14ac:dyDescent="0.3">
      <c r="A21" s="83">
        <v>394</v>
      </c>
      <c r="B21" s="109">
        <v>44543</v>
      </c>
      <c r="C21" s="156">
        <v>41.65</v>
      </c>
    </row>
    <row r="22" spans="1:3" x14ac:dyDescent="0.3">
      <c r="A22" s="83">
        <v>395</v>
      </c>
      <c r="B22" s="109">
        <v>44545</v>
      </c>
      <c r="C22" s="156">
        <v>49.55</v>
      </c>
    </row>
    <row r="23" spans="1:3" x14ac:dyDescent="0.3">
      <c r="A23" s="83">
        <v>396</v>
      </c>
      <c r="B23" s="109">
        <v>44545</v>
      </c>
      <c r="C23" s="156">
        <v>33.75</v>
      </c>
    </row>
    <row r="24" spans="1:3" x14ac:dyDescent="0.3">
      <c r="A24" s="83">
        <v>397</v>
      </c>
      <c r="B24" s="109">
        <v>44545</v>
      </c>
      <c r="C24" s="156">
        <v>57.45</v>
      </c>
    </row>
    <row r="25" spans="1:3" x14ac:dyDescent="0.3">
      <c r="A25" s="83">
        <v>398</v>
      </c>
      <c r="B25" s="109">
        <v>44545</v>
      </c>
      <c r="C25" s="156">
        <v>57.45</v>
      </c>
    </row>
    <row r="26" spans="1:3" x14ac:dyDescent="0.3">
      <c r="A26" s="83">
        <v>399</v>
      </c>
      <c r="B26" s="109">
        <v>44545</v>
      </c>
      <c r="C26" s="156">
        <v>33.75</v>
      </c>
    </row>
    <row r="27" spans="1:3" x14ac:dyDescent="0.3">
      <c r="A27" s="83">
        <v>400</v>
      </c>
      <c r="B27" s="109">
        <v>44545</v>
      </c>
      <c r="C27" s="156">
        <v>55.45</v>
      </c>
    </row>
    <row r="28" spans="1:3" x14ac:dyDescent="0.3">
      <c r="A28" s="83">
        <v>401</v>
      </c>
      <c r="B28" s="109">
        <v>44545</v>
      </c>
      <c r="C28" s="156">
        <v>44.95</v>
      </c>
    </row>
    <row r="29" spans="1:3" x14ac:dyDescent="0.3">
      <c r="A29" s="83">
        <v>402</v>
      </c>
      <c r="B29" s="109">
        <v>44545</v>
      </c>
      <c r="C29" s="156">
        <v>53.65</v>
      </c>
    </row>
    <row r="30" spans="1:3" x14ac:dyDescent="0.3">
      <c r="A30" s="83">
        <v>403</v>
      </c>
      <c r="B30" s="109">
        <v>44545</v>
      </c>
      <c r="C30" s="156">
        <v>53.65</v>
      </c>
    </row>
    <row r="31" spans="1:3" x14ac:dyDescent="0.3">
      <c r="A31" s="83">
        <v>404</v>
      </c>
      <c r="B31" s="109">
        <v>44545</v>
      </c>
      <c r="C31" s="156">
        <v>53.65</v>
      </c>
    </row>
    <row r="32" spans="1:3" x14ac:dyDescent="0.3">
      <c r="A32" s="83">
        <v>438</v>
      </c>
      <c r="B32" s="109">
        <v>44547</v>
      </c>
      <c r="C32" s="156">
        <v>75.349999999999994</v>
      </c>
    </row>
    <row r="33" spans="1:3" x14ac:dyDescent="0.3">
      <c r="A33" s="83">
        <v>439</v>
      </c>
      <c r="B33" s="109">
        <v>44547</v>
      </c>
      <c r="C33" s="156">
        <v>53.65</v>
      </c>
    </row>
    <row r="34" spans="1:3" x14ac:dyDescent="0.3">
      <c r="A34" s="83">
        <v>440</v>
      </c>
      <c r="B34" s="109">
        <v>44547</v>
      </c>
      <c r="C34" s="156">
        <v>53.65</v>
      </c>
    </row>
    <row r="35" spans="1:3" x14ac:dyDescent="0.3">
      <c r="A35" s="83">
        <v>26</v>
      </c>
      <c r="B35" s="298">
        <v>44586</v>
      </c>
      <c r="C35" s="156">
        <v>54.85</v>
      </c>
    </row>
    <row r="36" spans="1:3" x14ac:dyDescent="0.3">
      <c r="A36" s="83">
        <v>31</v>
      </c>
      <c r="B36" s="109">
        <v>44586</v>
      </c>
      <c r="C36" s="156">
        <v>68.45</v>
      </c>
    </row>
    <row r="37" spans="1:3" x14ac:dyDescent="0.3">
      <c r="A37" s="83">
        <v>32</v>
      </c>
      <c r="B37" s="109">
        <v>44586</v>
      </c>
      <c r="C37" s="156">
        <v>53.65</v>
      </c>
    </row>
    <row r="38" spans="1:3" x14ac:dyDescent="0.3">
      <c r="A38" s="83">
        <v>53</v>
      </c>
      <c r="B38" s="109">
        <v>44594</v>
      </c>
      <c r="C38" s="156">
        <v>55.4</v>
      </c>
    </row>
    <row r="39" spans="1:3" x14ac:dyDescent="0.3">
      <c r="A39" s="83">
        <v>54</v>
      </c>
      <c r="B39" s="109">
        <v>44594</v>
      </c>
      <c r="C39" s="156">
        <v>47.5</v>
      </c>
    </row>
    <row r="40" spans="1:3" x14ac:dyDescent="0.3">
      <c r="A40" s="83">
        <v>55</v>
      </c>
      <c r="B40" s="109">
        <v>44594</v>
      </c>
      <c r="C40" s="156">
        <v>55.4</v>
      </c>
    </row>
    <row r="41" spans="1:3" x14ac:dyDescent="0.3">
      <c r="A41" s="83">
        <v>76</v>
      </c>
      <c r="B41" s="109">
        <v>44613</v>
      </c>
      <c r="C41" s="156">
        <v>48.7</v>
      </c>
    </row>
    <row r="42" spans="1:3" x14ac:dyDescent="0.3">
      <c r="A42" s="83">
        <v>80</v>
      </c>
      <c r="B42" s="109" t="s">
        <v>354</v>
      </c>
      <c r="C42" s="156">
        <v>47.5</v>
      </c>
    </row>
    <row r="43" spans="1:3" x14ac:dyDescent="0.3">
      <c r="A43" s="83">
        <v>81</v>
      </c>
      <c r="B43" s="109">
        <v>44613</v>
      </c>
      <c r="C43" s="156">
        <v>48.7</v>
      </c>
    </row>
    <row r="44" spans="1:3" x14ac:dyDescent="0.3">
      <c r="A44" s="83">
        <v>115</v>
      </c>
      <c r="B44" s="109">
        <v>44630</v>
      </c>
      <c r="C44" s="156">
        <v>57.4</v>
      </c>
    </row>
    <row r="45" spans="1:3" x14ac:dyDescent="0.3">
      <c r="A45" s="83">
        <v>122</v>
      </c>
      <c r="B45" s="109">
        <v>44630</v>
      </c>
      <c r="C45" s="156">
        <v>57.4</v>
      </c>
    </row>
    <row r="46" spans="1:3" x14ac:dyDescent="0.3">
      <c r="A46" s="83">
        <v>148</v>
      </c>
      <c r="B46" s="109">
        <v>44659</v>
      </c>
      <c r="C46" s="156">
        <v>57.4</v>
      </c>
    </row>
    <row r="47" spans="1:3" x14ac:dyDescent="0.3">
      <c r="A47" s="83">
        <v>181</v>
      </c>
      <c r="B47" s="109">
        <v>44683</v>
      </c>
      <c r="C47" s="156">
        <v>38.78</v>
      </c>
    </row>
    <row r="48" spans="1:3" x14ac:dyDescent="0.3">
      <c r="A48" s="83">
        <v>182</v>
      </c>
      <c r="B48" s="109">
        <v>44683</v>
      </c>
      <c r="C48" s="156">
        <v>104.4</v>
      </c>
    </row>
    <row r="49" spans="1:3" x14ac:dyDescent="0.3">
      <c r="A49" s="83">
        <v>215</v>
      </c>
      <c r="B49" s="109">
        <v>44699</v>
      </c>
      <c r="C49" s="156">
        <v>49.5</v>
      </c>
    </row>
    <row r="50" spans="1:3" x14ac:dyDescent="0.3">
      <c r="A50" s="83">
        <v>273</v>
      </c>
      <c r="B50" s="109">
        <v>44732</v>
      </c>
      <c r="C50" s="156">
        <v>73.150000000000006</v>
      </c>
    </row>
    <row r="51" spans="1:3" x14ac:dyDescent="0.3">
      <c r="A51" s="83">
        <v>407</v>
      </c>
      <c r="B51" s="109">
        <v>44833</v>
      </c>
      <c r="C51" s="156">
        <v>74.8</v>
      </c>
    </row>
    <row r="52" spans="1:3" x14ac:dyDescent="0.3">
      <c r="A52" s="83">
        <v>417</v>
      </c>
      <c r="B52" s="109">
        <v>44833</v>
      </c>
      <c r="C52" s="156">
        <v>64.8</v>
      </c>
    </row>
    <row r="53" spans="1:3" x14ac:dyDescent="0.3">
      <c r="A53" s="83">
        <v>466</v>
      </c>
      <c r="B53" s="109">
        <v>44879</v>
      </c>
      <c r="C53" s="156">
        <v>88.64</v>
      </c>
    </row>
    <row r="54" spans="1:3" x14ac:dyDescent="0.3">
      <c r="A54" s="83">
        <v>467</v>
      </c>
      <c r="B54" s="109">
        <v>44879</v>
      </c>
      <c r="C54" s="156">
        <v>75.67</v>
      </c>
    </row>
    <row r="55" spans="1:3" x14ac:dyDescent="0.3">
      <c r="A55" s="83">
        <v>469</v>
      </c>
      <c r="B55" s="109">
        <v>44879</v>
      </c>
      <c r="C55" s="156">
        <v>201.36</v>
      </c>
    </row>
    <row r="56" spans="1:3" x14ac:dyDescent="0.3">
      <c r="A56" s="83">
        <v>471</v>
      </c>
      <c r="B56" s="109">
        <v>44879</v>
      </c>
      <c r="C56" s="156">
        <v>71.62</v>
      </c>
    </row>
    <row r="57" spans="1:3" x14ac:dyDescent="0.3">
      <c r="A57" s="83">
        <v>481</v>
      </c>
      <c r="B57" s="109">
        <v>44879</v>
      </c>
      <c r="C57" s="156">
        <v>154.02000000000001</v>
      </c>
    </row>
    <row r="58" spans="1:3" x14ac:dyDescent="0.3">
      <c r="A58" s="299">
        <v>249</v>
      </c>
      <c r="B58" s="300">
        <v>44722</v>
      </c>
      <c r="C58" s="301">
        <v>67.7</v>
      </c>
    </row>
    <row r="59" spans="1:3" x14ac:dyDescent="0.3">
      <c r="A59" s="299">
        <v>250</v>
      </c>
      <c r="B59" s="300">
        <v>44722</v>
      </c>
      <c r="C59" s="301">
        <v>88.24</v>
      </c>
    </row>
    <row r="60" spans="1:3" x14ac:dyDescent="0.3">
      <c r="A60" s="299">
        <v>2</v>
      </c>
      <c r="B60" s="300">
        <v>44572</v>
      </c>
      <c r="C60" s="301">
        <v>53.65</v>
      </c>
    </row>
    <row r="61" spans="1:3" x14ac:dyDescent="0.3">
      <c r="A61" s="299">
        <v>485</v>
      </c>
      <c r="B61" s="300">
        <v>44895</v>
      </c>
      <c r="C61" s="301">
        <v>146.91</v>
      </c>
    </row>
    <row r="62" spans="1:3" x14ac:dyDescent="0.3">
      <c r="A62" s="299">
        <v>512</v>
      </c>
      <c r="B62" s="300">
        <v>44907</v>
      </c>
      <c r="C62" s="301">
        <v>80.55</v>
      </c>
    </row>
    <row r="63" spans="1:3" x14ac:dyDescent="0.3">
      <c r="A63" s="83"/>
      <c r="B63" s="109"/>
      <c r="C63" s="156"/>
    </row>
    <row r="64" spans="1:3" x14ac:dyDescent="0.3">
      <c r="A64" s="83"/>
      <c r="B64" s="109"/>
      <c r="C64" s="156"/>
    </row>
    <row r="65" spans="1:3" x14ac:dyDescent="0.3">
      <c r="A65" s="83"/>
      <c r="B65" s="109"/>
      <c r="C65" s="156"/>
    </row>
    <row r="66" spans="1:3" x14ac:dyDescent="0.3">
      <c r="A66" s="83"/>
      <c r="B66" s="109"/>
      <c r="C66" s="156"/>
    </row>
    <row r="67" spans="1:3" x14ac:dyDescent="0.3">
      <c r="A67" s="83"/>
      <c r="B67" s="109"/>
      <c r="C67" s="156"/>
    </row>
    <row r="68" spans="1:3" x14ac:dyDescent="0.3">
      <c r="A68" s="83"/>
      <c r="B68" s="109"/>
      <c r="C68" s="156"/>
    </row>
    <row r="69" spans="1:3" x14ac:dyDescent="0.3">
      <c r="A69" s="83"/>
      <c r="B69" s="109"/>
      <c r="C69" s="156"/>
    </row>
    <row r="70" spans="1:3" x14ac:dyDescent="0.3">
      <c r="A70" s="83"/>
      <c r="B70" s="109"/>
      <c r="C70" s="156"/>
    </row>
    <row r="71" spans="1:3" ht="15" thickBot="1" x14ac:dyDescent="0.35">
      <c r="A71" s="44"/>
      <c r="B71" s="45" t="s">
        <v>31</v>
      </c>
      <c r="C71" s="53">
        <f>SUM(C9:C70)</f>
        <v>3436.0700000000011</v>
      </c>
    </row>
  </sheetData>
  <mergeCells count="1">
    <mergeCell ref="G8:H8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E9" sqref="E9"/>
    </sheetView>
  </sheetViews>
  <sheetFormatPr defaultRowHeight="14.4" x14ac:dyDescent="0.3"/>
  <cols>
    <col min="1" max="1" width="15.5546875" customWidth="1"/>
    <col min="2" max="2" width="12.44140625" customWidth="1"/>
    <col min="8" max="8" width="17.5546875" customWidth="1"/>
  </cols>
  <sheetData>
    <row r="1" spans="1:9" x14ac:dyDescent="0.3">
      <c r="A1" s="1" t="s">
        <v>23</v>
      </c>
      <c r="B1" s="66" t="s">
        <v>663</v>
      </c>
    </row>
    <row r="2" spans="1:9" x14ac:dyDescent="0.3">
      <c r="A2" s="1" t="s">
        <v>24</v>
      </c>
      <c r="B2" s="2">
        <v>44821</v>
      </c>
    </row>
    <row r="3" spans="1:9" x14ac:dyDescent="0.3">
      <c r="A3" s="4" t="s">
        <v>25</v>
      </c>
      <c r="B3" s="3">
        <v>3000</v>
      </c>
    </row>
    <row r="4" spans="1:9" x14ac:dyDescent="0.3">
      <c r="A4" s="1" t="s">
        <v>26</v>
      </c>
    </row>
    <row r="5" spans="1:9" x14ac:dyDescent="0.3">
      <c r="A5" s="4" t="s">
        <v>27</v>
      </c>
      <c r="B5" s="4" t="s">
        <v>664</v>
      </c>
    </row>
    <row r="6" spans="1:9" x14ac:dyDescent="0.3">
      <c r="B6" s="1"/>
    </row>
    <row r="7" spans="1:9" x14ac:dyDescent="0.3">
      <c r="B7" s="1"/>
    </row>
    <row r="8" spans="1:9" ht="57.6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81">
        <v>409</v>
      </c>
      <c r="B9" s="71">
        <v>44833</v>
      </c>
      <c r="C9" s="14">
        <v>200.91</v>
      </c>
      <c r="G9" s="8" t="s">
        <v>32</v>
      </c>
      <c r="H9" s="14">
        <f>+B3</f>
        <v>3000</v>
      </c>
    </row>
    <row r="10" spans="1:9" x14ac:dyDescent="0.3">
      <c r="A10" s="78"/>
      <c r="B10" s="12"/>
      <c r="C10" s="15"/>
      <c r="G10" s="6" t="s">
        <v>33</v>
      </c>
      <c r="H10" s="15">
        <f>+C20</f>
        <v>200.91</v>
      </c>
    </row>
    <row r="11" spans="1:9" ht="15" thickBot="1" x14ac:dyDescent="0.35">
      <c r="A11" s="79"/>
      <c r="B11" s="12"/>
      <c r="C11" s="15"/>
      <c r="G11" s="9"/>
      <c r="H11" s="10"/>
    </row>
    <row r="12" spans="1:9" ht="15" thickBot="1" x14ac:dyDescent="0.35">
      <c r="A12" s="11"/>
      <c r="B12" s="13"/>
      <c r="C12" s="15"/>
      <c r="G12" s="16" t="s">
        <v>34</v>
      </c>
      <c r="H12" s="17">
        <f>+H9-H10</f>
        <v>2799.09</v>
      </c>
    </row>
    <row r="13" spans="1:9" x14ac:dyDescent="0.3">
      <c r="A13" s="11"/>
      <c r="B13" s="13"/>
      <c r="C13" s="15"/>
    </row>
    <row r="14" spans="1:9" x14ac:dyDescent="0.3">
      <c r="A14" s="11"/>
      <c r="B14" s="13"/>
      <c r="C14" s="15"/>
    </row>
    <row r="15" spans="1:9" x14ac:dyDescent="0.3">
      <c r="A15" s="11"/>
      <c r="B15" s="13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ht="15" thickBot="1" x14ac:dyDescent="0.35">
      <c r="A19" s="72"/>
      <c r="B19" s="73"/>
      <c r="C19" s="74"/>
    </row>
    <row r="20" spans="1:3" ht="15" thickBot="1" x14ac:dyDescent="0.35">
      <c r="A20" s="75"/>
      <c r="B20" s="76" t="s">
        <v>31</v>
      </c>
      <c r="C20" s="77">
        <f>SUM(C9:C19)</f>
        <v>200.91</v>
      </c>
    </row>
  </sheetData>
  <mergeCells count="1">
    <mergeCell ref="G8:H8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J22"/>
    </sheetView>
  </sheetViews>
  <sheetFormatPr defaultColWidth="8.6640625" defaultRowHeight="14.4" x14ac:dyDescent="0.3"/>
  <cols>
    <col min="1" max="1" width="11.5546875" customWidth="1"/>
    <col min="2" max="2" width="13.44140625" customWidth="1"/>
    <col min="3" max="3" width="14.6640625" customWidth="1"/>
  </cols>
  <sheetData>
    <row r="1" spans="1:9" x14ac:dyDescent="0.3">
      <c r="A1" s="1" t="s">
        <v>23</v>
      </c>
      <c r="B1" s="66" t="s">
        <v>171</v>
      </c>
    </row>
    <row r="2" spans="1:9" x14ac:dyDescent="0.3">
      <c r="A2" s="1" t="s">
        <v>24</v>
      </c>
      <c r="B2" s="2">
        <v>44524</v>
      </c>
    </row>
    <row r="3" spans="1:9" x14ac:dyDescent="0.3">
      <c r="A3" s="4" t="s">
        <v>25</v>
      </c>
      <c r="B3" s="3">
        <v>500</v>
      </c>
    </row>
    <row r="4" spans="1:9" x14ac:dyDescent="0.3">
      <c r="A4" s="1" t="s">
        <v>26</v>
      </c>
      <c r="B4" t="s">
        <v>170</v>
      </c>
    </row>
    <row r="5" spans="1:9" x14ac:dyDescent="0.3">
      <c r="A5" s="4" t="s">
        <v>27</v>
      </c>
      <c r="B5" s="4" t="s">
        <v>182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81">
        <v>347</v>
      </c>
      <c r="B9" s="71">
        <v>44524</v>
      </c>
      <c r="C9" s="14">
        <v>96.84</v>
      </c>
      <c r="G9" s="8" t="s">
        <v>32</v>
      </c>
      <c r="H9" s="14">
        <f>+B3</f>
        <v>500</v>
      </c>
    </row>
    <row r="10" spans="1:9" x14ac:dyDescent="0.3">
      <c r="A10" s="78"/>
      <c r="B10" s="12"/>
      <c r="C10" s="15"/>
      <c r="G10" s="6" t="s">
        <v>33</v>
      </c>
      <c r="H10" s="15">
        <f>+C20</f>
        <v>96.84</v>
      </c>
    </row>
    <row r="11" spans="1:9" ht="15" thickBot="1" x14ac:dyDescent="0.35">
      <c r="A11" s="79"/>
      <c r="B11" s="12"/>
      <c r="C11" s="15"/>
      <c r="G11" s="9"/>
      <c r="H11" s="10"/>
    </row>
    <row r="12" spans="1:9" ht="15" thickBot="1" x14ac:dyDescent="0.35">
      <c r="A12" s="11"/>
      <c r="B12" s="13"/>
      <c r="C12" s="15"/>
      <c r="G12" s="16" t="s">
        <v>34</v>
      </c>
      <c r="H12" s="17">
        <f>+H9-H10</f>
        <v>403.15999999999997</v>
      </c>
    </row>
    <row r="13" spans="1:9" x14ac:dyDescent="0.3">
      <c r="A13" s="11"/>
      <c r="B13" s="13"/>
      <c r="C13" s="15"/>
    </row>
    <row r="14" spans="1:9" x14ac:dyDescent="0.3">
      <c r="A14" s="11"/>
      <c r="B14" s="13"/>
      <c r="C14" s="15"/>
    </row>
    <row r="15" spans="1:9" x14ac:dyDescent="0.3">
      <c r="A15" s="11"/>
      <c r="B15" s="13"/>
      <c r="C15" s="15"/>
    </row>
    <row r="16" spans="1:9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ht="15" thickBot="1" x14ac:dyDescent="0.35">
      <c r="A19" s="72"/>
      <c r="B19" s="73"/>
      <c r="C19" s="74"/>
    </row>
    <row r="20" spans="1:3" ht="15" thickBot="1" x14ac:dyDescent="0.35">
      <c r="A20" s="75"/>
      <c r="B20" s="76" t="s">
        <v>31</v>
      </c>
      <c r="C20" s="77">
        <f>SUM(C9:C19)</f>
        <v>96.84</v>
      </c>
    </row>
  </sheetData>
  <mergeCells count="1">
    <mergeCell ref="G8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4"/>
  <sheetViews>
    <sheetView workbookViewId="0">
      <selection activeCell="F3" sqref="F3"/>
    </sheetView>
  </sheetViews>
  <sheetFormatPr defaultRowHeight="14.4" x14ac:dyDescent="0.3"/>
  <cols>
    <col min="1" max="1" width="14.33203125" customWidth="1"/>
    <col min="2" max="2" width="13.109375" customWidth="1"/>
    <col min="3" max="3" width="15.109375" customWidth="1"/>
    <col min="7" max="7" width="14.6640625" customWidth="1"/>
    <col min="8" max="8" width="12.33203125" customWidth="1"/>
  </cols>
  <sheetData>
    <row r="1" spans="1:9" x14ac:dyDescent="0.3">
      <c r="A1" s="1" t="s">
        <v>23</v>
      </c>
      <c r="B1" s="66" t="s">
        <v>307</v>
      </c>
    </row>
    <row r="2" spans="1:9" x14ac:dyDescent="0.3">
      <c r="A2" s="1" t="s">
        <v>24</v>
      </c>
      <c r="B2" s="2">
        <v>44741</v>
      </c>
    </row>
    <row r="3" spans="1:9" x14ac:dyDescent="0.3">
      <c r="A3" s="4" t="s">
        <v>25</v>
      </c>
      <c r="B3" s="3">
        <v>10000</v>
      </c>
    </row>
    <row r="4" spans="1:9" x14ac:dyDescent="0.3">
      <c r="A4" s="1" t="s">
        <v>26</v>
      </c>
      <c r="B4" s="1" t="s">
        <v>513</v>
      </c>
    </row>
    <row r="5" spans="1:9" x14ac:dyDescent="0.3">
      <c r="A5" s="4" t="s">
        <v>27</v>
      </c>
      <c r="B5" s="4" t="s">
        <v>540</v>
      </c>
    </row>
    <row r="6" spans="1:9" x14ac:dyDescent="0.3">
      <c r="B6" s="1"/>
    </row>
    <row r="7" spans="1:9" x14ac:dyDescent="0.3">
      <c r="B7" s="1"/>
    </row>
    <row r="8" spans="1:9" ht="34.5" customHeight="1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168">
        <v>278</v>
      </c>
      <c r="B9" s="148">
        <v>44741</v>
      </c>
      <c r="C9" s="149">
        <v>1536.05</v>
      </c>
      <c r="G9" s="8" t="s">
        <v>32</v>
      </c>
      <c r="H9" s="14">
        <f>+B3</f>
        <v>10000</v>
      </c>
    </row>
    <row r="10" spans="1:9" x14ac:dyDescent="0.3">
      <c r="A10" s="169">
        <v>361</v>
      </c>
      <c r="B10" s="150">
        <v>44802</v>
      </c>
      <c r="C10" s="151">
        <v>909.76</v>
      </c>
      <c r="G10" s="6" t="s">
        <v>33</v>
      </c>
      <c r="H10" s="15">
        <f>+C14</f>
        <v>3282.76</v>
      </c>
    </row>
    <row r="11" spans="1:9" ht="15" thickBot="1" x14ac:dyDescent="0.35">
      <c r="A11" s="168">
        <v>362</v>
      </c>
      <c r="B11" s="148">
        <v>44802</v>
      </c>
      <c r="C11" s="149">
        <v>836.95</v>
      </c>
      <c r="G11" s="9"/>
      <c r="H11" s="10"/>
    </row>
    <row r="12" spans="1:9" ht="15" thickBot="1" x14ac:dyDescent="0.35">
      <c r="A12" s="169"/>
      <c r="B12" s="150"/>
      <c r="C12" s="151"/>
      <c r="G12" s="16" t="s">
        <v>34</v>
      </c>
      <c r="H12" s="17">
        <f>+H9-H10</f>
        <v>6717.24</v>
      </c>
    </row>
    <row r="13" spans="1:9" ht="15" thickBot="1" x14ac:dyDescent="0.35">
      <c r="A13" s="168"/>
      <c r="B13" s="148"/>
      <c r="C13" s="149"/>
    </row>
    <row r="14" spans="1:9" ht="15" thickBot="1" x14ac:dyDescent="0.35">
      <c r="A14" s="75"/>
      <c r="B14" s="76" t="s">
        <v>31</v>
      </c>
      <c r="C14" s="77">
        <f>SUM(C9:C13)</f>
        <v>3282.76</v>
      </c>
    </row>
  </sheetData>
  <mergeCells count="1">
    <mergeCell ref="G8:H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36"/>
  <sheetViews>
    <sheetView topLeftCell="A19" workbookViewId="0">
      <selection activeCell="A32" sqref="A32"/>
    </sheetView>
  </sheetViews>
  <sheetFormatPr defaultColWidth="8.6640625" defaultRowHeight="14.4" x14ac:dyDescent="0.3"/>
  <cols>
    <col min="1" max="1" width="16.44140625" customWidth="1"/>
    <col min="2" max="2" width="16.44140625" style="1" customWidth="1"/>
    <col min="3" max="3" width="20.5546875" customWidth="1"/>
    <col min="4" max="4" width="9.8867187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66" t="s">
        <v>47</v>
      </c>
    </row>
    <row r="2" spans="1:8" x14ac:dyDescent="0.3">
      <c r="A2" s="1" t="s">
        <v>24</v>
      </c>
      <c r="B2" s="2">
        <v>44088</v>
      </c>
    </row>
    <row r="3" spans="1:8" x14ac:dyDescent="0.3">
      <c r="A3" s="4" t="s">
        <v>25</v>
      </c>
      <c r="B3" s="3">
        <v>148000</v>
      </c>
    </row>
    <row r="4" spans="1:8" x14ac:dyDescent="0.3">
      <c r="A4" s="1" t="s">
        <v>26</v>
      </c>
      <c r="B4" s="1" t="s">
        <v>48</v>
      </c>
    </row>
    <row r="5" spans="1:8" x14ac:dyDescent="0.3">
      <c r="A5" s="4" t="s">
        <v>27</v>
      </c>
      <c r="B5" s="4" t="s">
        <v>49</v>
      </c>
      <c r="C5" s="192"/>
      <c r="D5" s="192"/>
    </row>
    <row r="8" spans="1:8" s="5" customFormat="1" ht="28.8" x14ac:dyDescent="0.3">
      <c r="A8" s="67" t="s">
        <v>28</v>
      </c>
      <c r="B8" s="68" t="s">
        <v>29</v>
      </c>
      <c r="C8" s="69" t="s">
        <v>30</v>
      </c>
      <c r="D8" s="218"/>
      <c r="G8" s="317" t="s">
        <v>35</v>
      </c>
      <c r="H8" s="318"/>
    </row>
    <row r="9" spans="1:8" x14ac:dyDescent="0.3">
      <c r="A9" s="70" t="s">
        <v>50</v>
      </c>
      <c r="B9" s="71">
        <v>44134</v>
      </c>
      <c r="C9" s="14">
        <v>5098.5</v>
      </c>
      <c r="D9" s="221"/>
      <c r="G9" s="8" t="s">
        <v>32</v>
      </c>
      <c r="H9" s="14">
        <f>+B3</f>
        <v>148000</v>
      </c>
    </row>
    <row r="10" spans="1:8" x14ac:dyDescent="0.3">
      <c r="A10" s="11" t="s">
        <v>51</v>
      </c>
      <c r="B10" s="12">
        <v>44166</v>
      </c>
      <c r="C10" s="15">
        <v>2442</v>
      </c>
      <c r="D10" s="221"/>
      <c r="G10" s="6" t="s">
        <v>33</v>
      </c>
      <c r="H10" s="15">
        <f>+C36</f>
        <v>72979.5</v>
      </c>
    </row>
    <row r="11" spans="1:8" ht="15" thickBot="1" x14ac:dyDescent="0.35">
      <c r="A11" s="11" t="s">
        <v>52</v>
      </c>
      <c r="B11" s="12">
        <v>44196</v>
      </c>
      <c r="C11" s="15">
        <v>2301.75</v>
      </c>
      <c r="D11" s="221"/>
      <c r="G11" s="9"/>
      <c r="H11" s="10"/>
    </row>
    <row r="12" spans="1:8" ht="15" thickBot="1" x14ac:dyDescent="0.35">
      <c r="A12" s="108" t="s">
        <v>101</v>
      </c>
      <c r="B12" s="12">
        <v>44225</v>
      </c>
      <c r="C12" s="15">
        <v>1872.75</v>
      </c>
      <c r="D12" s="221"/>
      <c r="G12" s="16" t="s">
        <v>34</v>
      </c>
      <c r="H12" s="17">
        <f>+H9-H10</f>
        <v>75020.5</v>
      </c>
    </row>
    <row r="13" spans="1:8" x14ac:dyDescent="0.3">
      <c r="A13" s="79" t="s">
        <v>102</v>
      </c>
      <c r="B13" s="12">
        <v>44253</v>
      </c>
      <c r="C13" s="15">
        <v>3407.25</v>
      </c>
      <c r="D13" s="221"/>
    </row>
    <row r="14" spans="1:8" x14ac:dyDescent="0.3">
      <c r="A14" s="79" t="s">
        <v>103</v>
      </c>
      <c r="B14" s="12">
        <v>44287</v>
      </c>
      <c r="C14" s="15">
        <v>420.75</v>
      </c>
      <c r="D14" s="221"/>
    </row>
    <row r="15" spans="1:8" x14ac:dyDescent="0.3">
      <c r="A15" s="11" t="s">
        <v>110</v>
      </c>
      <c r="B15" s="12">
        <v>44319</v>
      </c>
      <c r="C15" s="15">
        <v>2293.5</v>
      </c>
      <c r="D15" s="221"/>
    </row>
    <row r="16" spans="1:8" x14ac:dyDescent="0.3">
      <c r="A16" s="11" t="s">
        <v>111</v>
      </c>
      <c r="B16" s="12">
        <v>44347</v>
      </c>
      <c r="C16" s="15">
        <v>3390.75</v>
      </c>
      <c r="D16" s="221"/>
    </row>
    <row r="17" spans="1:4" x14ac:dyDescent="0.3">
      <c r="A17" s="11" t="s">
        <v>116</v>
      </c>
      <c r="B17" s="12">
        <v>44377</v>
      </c>
      <c r="C17" s="15">
        <v>1221</v>
      </c>
      <c r="D17" s="221"/>
    </row>
    <row r="18" spans="1:4" x14ac:dyDescent="0.3">
      <c r="A18" s="11" t="s">
        <v>120</v>
      </c>
      <c r="B18" s="12">
        <v>44406</v>
      </c>
      <c r="C18" s="15">
        <v>4677.75</v>
      </c>
      <c r="D18" s="221"/>
    </row>
    <row r="19" spans="1:4" x14ac:dyDescent="0.3">
      <c r="A19" s="11" t="s">
        <v>118</v>
      </c>
      <c r="B19" s="12">
        <v>44449</v>
      </c>
      <c r="C19" s="15">
        <v>4834.5</v>
      </c>
      <c r="D19" s="221"/>
    </row>
    <row r="20" spans="1:4" x14ac:dyDescent="0.3">
      <c r="A20" s="11" t="s">
        <v>119</v>
      </c>
      <c r="B20" s="12">
        <v>44480</v>
      </c>
      <c r="C20" s="15">
        <v>3663</v>
      </c>
      <c r="D20" s="221"/>
    </row>
    <row r="21" spans="1:4" x14ac:dyDescent="0.3">
      <c r="A21" s="11" t="s">
        <v>622</v>
      </c>
      <c r="B21" s="12">
        <v>44498</v>
      </c>
      <c r="C21" s="15">
        <v>3192.75</v>
      </c>
      <c r="D21" s="221"/>
    </row>
    <row r="22" spans="1:4" x14ac:dyDescent="0.3">
      <c r="A22" s="11" t="s">
        <v>623</v>
      </c>
      <c r="B22" s="12">
        <v>44546</v>
      </c>
      <c r="C22" s="15">
        <v>3539.25</v>
      </c>
      <c r="D22" s="221"/>
    </row>
    <row r="23" spans="1:4" x14ac:dyDescent="0.3">
      <c r="A23" s="11" t="s">
        <v>232</v>
      </c>
      <c r="B23" s="12">
        <v>44559</v>
      </c>
      <c r="C23" s="15">
        <v>2475</v>
      </c>
      <c r="D23" s="221"/>
    </row>
    <row r="24" spans="1:4" x14ac:dyDescent="0.3">
      <c r="A24" s="11" t="s">
        <v>400</v>
      </c>
      <c r="B24" s="12">
        <v>44601</v>
      </c>
      <c r="C24" s="15">
        <v>2631.75</v>
      </c>
      <c r="D24" s="221"/>
    </row>
    <row r="25" spans="1:4" x14ac:dyDescent="0.3">
      <c r="A25" s="11" t="s">
        <v>401</v>
      </c>
      <c r="B25" s="12">
        <v>44630</v>
      </c>
      <c r="C25" s="15">
        <v>3258.75</v>
      </c>
      <c r="D25" s="221"/>
    </row>
    <row r="26" spans="1:4" x14ac:dyDescent="0.3">
      <c r="A26" s="11" t="s">
        <v>157</v>
      </c>
      <c r="B26" s="12">
        <v>44684</v>
      </c>
      <c r="C26" s="15">
        <v>3498</v>
      </c>
      <c r="D26" s="221"/>
    </row>
    <row r="27" spans="1:4" x14ac:dyDescent="0.3">
      <c r="A27" s="11" t="s">
        <v>159</v>
      </c>
      <c r="B27" s="12">
        <v>44706</v>
      </c>
      <c r="C27" s="15">
        <v>3234</v>
      </c>
      <c r="D27" s="221"/>
    </row>
    <row r="28" spans="1:4" x14ac:dyDescent="0.3">
      <c r="A28" s="11" t="s">
        <v>511</v>
      </c>
      <c r="B28" s="12">
        <v>44732</v>
      </c>
      <c r="C28" s="15">
        <v>3720.75</v>
      </c>
      <c r="D28" s="221"/>
    </row>
    <row r="29" spans="1:4" x14ac:dyDescent="0.3">
      <c r="A29" s="11" t="s">
        <v>588</v>
      </c>
      <c r="B29" s="12">
        <v>44750</v>
      </c>
      <c r="C29" s="15">
        <v>2293.5</v>
      </c>
      <c r="D29" s="221"/>
    </row>
    <row r="30" spans="1:4" x14ac:dyDescent="0.3">
      <c r="A30" s="72" t="s">
        <v>624</v>
      </c>
      <c r="B30" s="171">
        <v>44783</v>
      </c>
      <c r="C30" s="15">
        <v>4545.75</v>
      </c>
      <c r="D30" s="221"/>
    </row>
    <row r="31" spans="1:4" x14ac:dyDescent="0.3">
      <c r="A31" s="72" t="s">
        <v>694</v>
      </c>
      <c r="B31" s="171">
        <v>44845</v>
      </c>
      <c r="C31" s="74">
        <v>4966.5</v>
      </c>
      <c r="D31" s="221"/>
    </row>
    <row r="32" spans="1:4" x14ac:dyDescent="0.3">
      <c r="A32" s="72"/>
      <c r="B32" s="171"/>
      <c r="C32" s="74"/>
      <c r="D32" s="221"/>
    </row>
    <row r="33" spans="1:4" x14ac:dyDescent="0.3">
      <c r="A33" s="72"/>
      <c r="B33" s="171"/>
      <c r="C33" s="74"/>
      <c r="D33" s="221"/>
    </row>
    <row r="34" spans="1:4" x14ac:dyDescent="0.3">
      <c r="A34" s="72"/>
      <c r="B34" s="171"/>
      <c r="C34" s="74"/>
      <c r="D34" s="221"/>
    </row>
    <row r="35" spans="1:4" ht="15" thickBot="1" x14ac:dyDescent="0.35">
      <c r="A35" s="72"/>
      <c r="B35" s="73"/>
      <c r="C35" s="74"/>
      <c r="D35" s="221"/>
    </row>
    <row r="36" spans="1:4" ht="15" thickBot="1" x14ac:dyDescent="0.35">
      <c r="A36" s="75"/>
      <c r="B36" s="76" t="s">
        <v>31</v>
      </c>
      <c r="C36" s="77">
        <f>SUM(C9:C35)</f>
        <v>72979.5</v>
      </c>
      <c r="D36" s="221"/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33"/>
  <sheetViews>
    <sheetView workbookViewId="0">
      <selection activeCell="A3" sqref="A3:I34"/>
    </sheetView>
  </sheetViews>
  <sheetFormatPr defaultColWidth="8.6640625" defaultRowHeight="14.4" x14ac:dyDescent="0.3"/>
  <cols>
    <col min="1" max="1" width="16.44140625" customWidth="1"/>
    <col min="2" max="3" width="13.6640625" customWidth="1"/>
    <col min="7" max="7" width="14.33203125" customWidth="1"/>
    <col min="8" max="8" width="11.44140625" customWidth="1"/>
  </cols>
  <sheetData>
    <row r="1" spans="1:9" x14ac:dyDescent="0.3">
      <c r="A1" s="1" t="s">
        <v>23</v>
      </c>
      <c r="B1" s="66" t="s">
        <v>204</v>
      </c>
    </row>
    <row r="2" spans="1:9" x14ac:dyDescent="0.3">
      <c r="A2" s="1" t="s">
        <v>24</v>
      </c>
      <c r="B2" s="2">
        <v>44516</v>
      </c>
    </row>
    <row r="3" spans="1:9" x14ac:dyDescent="0.3">
      <c r="A3" s="4" t="s">
        <v>25</v>
      </c>
      <c r="B3" s="3">
        <v>25000</v>
      </c>
    </row>
    <row r="4" spans="1:9" x14ac:dyDescent="0.3">
      <c r="A4" s="1" t="s">
        <v>26</v>
      </c>
      <c r="B4" s="1" t="s">
        <v>205</v>
      </c>
    </row>
    <row r="5" spans="1:9" x14ac:dyDescent="0.3">
      <c r="A5" s="4" t="s">
        <v>27</v>
      </c>
      <c r="B5" s="4" t="s">
        <v>203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168" t="s">
        <v>206</v>
      </c>
      <c r="B9" s="148">
        <v>44516</v>
      </c>
      <c r="C9" s="149">
        <v>1965.09</v>
      </c>
      <c r="G9" s="8" t="s">
        <v>32</v>
      </c>
      <c r="H9" s="14">
        <f>+B3</f>
        <v>25000</v>
      </c>
    </row>
    <row r="10" spans="1:9" x14ac:dyDescent="0.3">
      <c r="A10" s="169" t="s">
        <v>207</v>
      </c>
      <c r="B10" s="150">
        <v>44545</v>
      </c>
      <c r="C10" s="151">
        <v>901.53</v>
      </c>
      <c r="G10" s="6" t="s">
        <v>33</v>
      </c>
      <c r="H10" s="15">
        <f>+C32</f>
        <v>13547.36</v>
      </c>
    </row>
    <row r="11" spans="1:9" ht="15" thickBot="1" x14ac:dyDescent="0.35">
      <c r="A11" s="168" t="s">
        <v>208</v>
      </c>
      <c r="B11" s="148">
        <v>44545</v>
      </c>
      <c r="C11" s="149">
        <v>1952.11</v>
      </c>
      <c r="G11" s="9"/>
      <c r="H11" s="10"/>
    </row>
    <row r="12" spans="1:9" ht="15" thickBot="1" x14ac:dyDescent="0.35">
      <c r="A12" s="169" t="s">
        <v>209</v>
      </c>
      <c r="B12" s="150">
        <v>44545</v>
      </c>
      <c r="C12" s="151">
        <v>1572.07</v>
      </c>
      <c r="G12" s="16" t="s">
        <v>34</v>
      </c>
      <c r="H12" s="17">
        <f>+H9-H10</f>
        <v>11452.64</v>
      </c>
    </row>
    <row r="13" spans="1:9" x14ac:dyDescent="0.3">
      <c r="A13" s="168" t="s">
        <v>210</v>
      </c>
      <c r="B13" s="148">
        <v>44545</v>
      </c>
      <c r="C13" s="149">
        <v>2051</v>
      </c>
    </row>
    <row r="14" spans="1:9" x14ac:dyDescent="0.3">
      <c r="A14" s="169" t="s">
        <v>211</v>
      </c>
      <c r="B14" s="150">
        <v>44545</v>
      </c>
      <c r="C14" s="151">
        <v>1572.07</v>
      </c>
    </row>
    <row r="15" spans="1:9" x14ac:dyDescent="0.3">
      <c r="A15" s="168" t="s">
        <v>222</v>
      </c>
      <c r="B15" s="148">
        <v>44546</v>
      </c>
      <c r="C15" s="149">
        <v>818.29</v>
      </c>
    </row>
    <row r="16" spans="1:9" x14ac:dyDescent="0.3">
      <c r="A16" s="169" t="s">
        <v>223</v>
      </c>
      <c r="B16" s="150">
        <v>44546</v>
      </c>
      <c r="C16" s="151">
        <v>750.11</v>
      </c>
    </row>
    <row r="17" spans="1:3" x14ac:dyDescent="0.3">
      <c r="A17" s="168" t="s">
        <v>224</v>
      </c>
      <c r="B17" s="148">
        <v>44546</v>
      </c>
      <c r="C17" s="149">
        <v>1965.09</v>
      </c>
    </row>
    <row r="18" spans="1:3" x14ac:dyDescent="0.3">
      <c r="A18" s="120"/>
      <c r="B18" s="150"/>
      <c r="C18" s="151"/>
    </row>
    <row r="19" spans="1:3" x14ac:dyDescent="0.3">
      <c r="A19" s="118"/>
      <c r="B19" s="148"/>
      <c r="C19" s="149"/>
    </row>
    <row r="20" spans="1:3" x14ac:dyDescent="0.3">
      <c r="A20" s="120"/>
      <c r="B20" s="150"/>
      <c r="C20" s="151"/>
    </row>
    <row r="21" spans="1:3" x14ac:dyDescent="0.3">
      <c r="A21" s="118"/>
      <c r="B21" s="148"/>
      <c r="C21" s="149"/>
    </row>
    <row r="22" spans="1:3" x14ac:dyDescent="0.3">
      <c r="A22" s="120"/>
      <c r="B22" s="150"/>
      <c r="C22" s="151"/>
    </row>
    <row r="23" spans="1:3" x14ac:dyDescent="0.3">
      <c r="A23" s="118"/>
      <c r="B23" s="148"/>
      <c r="C23" s="149"/>
    </row>
    <row r="24" spans="1:3" x14ac:dyDescent="0.3">
      <c r="A24" s="120"/>
      <c r="B24" s="150"/>
      <c r="C24" s="151"/>
    </row>
    <row r="25" spans="1:3" x14ac:dyDescent="0.3">
      <c r="A25" s="118"/>
      <c r="B25" s="148"/>
      <c r="C25" s="149"/>
    </row>
    <row r="26" spans="1:3" x14ac:dyDescent="0.3">
      <c r="A26" s="120"/>
      <c r="B26" s="150"/>
      <c r="C26" s="151"/>
    </row>
    <row r="27" spans="1:3" x14ac:dyDescent="0.3">
      <c r="A27" s="120"/>
      <c r="B27" s="150"/>
      <c r="C27" s="151"/>
    </row>
    <row r="28" spans="1:3" x14ac:dyDescent="0.3">
      <c r="A28" s="120"/>
      <c r="B28" s="150"/>
      <c r="C28" s="151"/>
    </row>
    <row r="29" spans="1:3" x14ac:dyDescent="0.3">
      <c r="A29" s="120"/>
      <c r="B29" s="150"/>
      <c r="C29" s="151"/>
    </row>
    <row r="30" spans="1:3" x14ac:dyDescent="0.3">
      <c r="A30" s="70"/>
      <c r="B30" s="163"/>
      <c r="C30" s="14"/>
    </row>
    <row r="31" spans="1:3" ht="15" thickBot="1" x14ac:dyDescent="0.35">
      <c r="A31" s="72"/>
      <c r="B31" s="73"/>
      <c r="C31" s="74"/>
    </row>
    <row r="32" spans="1:3" ht="15" thickBot="1" x14ac:dyDescent="0.35">
      <c r="A32" s="75"/>
      <c r="B32" s="76" t="s">
        <v>31</v>
      </c>
      <c r="C32" s="77">
        <f>SUM(C9:C31)</f>
        <v>13547.36</v>
      </c>
    </row>
    <row r="33" spans="2:2" x14ac:dyDescent="0.3">
      <c r="B33" s="1"/>
    </row>
  </sheetData>
  <mergeCells count="1">
    <mergeCell ref="G8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6"/>
  <sheetViews>
    <sheetView workbookViewId="0">
      <selection activeCell="B1" sqref="B1"/>
    </sheetView>
  </sheetViews>
  <sheetFormatPr defaultRowHeight="14.4" x14ac:dyDescent="0.3"/>
  <cols>
    <col min="1" max="1" width="13.5546875" customWidth="1"/>
    <col min="2" max="2" width="14.44140625" customWidth="1"/>
    <col min="3" max="3" width="15.6640625" customWidth="1"/>
    <col min="7" max="7" width="14.5546875" customWidth="1"/>
    <col min="8" max="8" width="10.88671875" customWidth="1"/>
  </cols>
  <sheetData>
    <row r="1" spans="1:9" x14ac:dyDescent="0.3">
      <c r="A1" t="s">
        <v>368</v>
      </c>
    </row>
    <row r="2" spans="1:9" x14ac:dyDescent="0.3">
      <c r="A2" t="s">
        <v>578</v>
      </c>
      <c r="B2" s="219">
        <v>44748</v>
      </c>
    </row>
    <row r="3" spans="1:9" x14ac:dyDescent="0.3">
      <c r="A3" s="4" t="s">
        <v>27</v>
      </c>
      <c r="B3" t="s">
        <v>577</v>
      </c>
    </row>
    <row r="4" spans="1:9" x14ac:dyDescent="0.3">
      <c r="A4" s="4" t="s">
        <v>25</v>
      </c>
      <c r="B4" s="3">
        <v>800</v>
      </c>
    </row>
    <row r="5" spans="1:9" x14ac:dyDescent="0.3">
      <c r="A5" s="1" t="s">
        <v>26</v>
      </c>
      <c r="B5" s="1" t="s">
        <v>529</v>
      </c>
    </row>
    <row r="6" spans="1:9" x14ac:dyDescent="0.3">
      <c r="B6" s="4"/>
    </row>
    <row r="7" spans="1:9" x14ac:dyDescent="0.3">
      <c r="B7" s="1"/>
    </row>
    <row r="8" spans="1:9" x14ac:dyDescent="0.3">
      <c r="B8" s="1"/>
    </row>
    <row r="9" spans="1:9" ht="28.8" x14ac:dyDescent="0.3">
      <c r="A9" s="67" t="s">
        <v>28</v>
      </c>
      <c r="B9" s="68" t="s">
        <v>29</v>
      </c>
      <c r="C9" s="69" t="s">
        <v>30</v>
      </c>
      <c r="D9" s="5"/>
      <c r="E9" s="5"/>
      <c r="F9" s="5"/>
      <c r="G9" s="317" t="s">
        <v>35</v>
      </c>
      <c r="H9" s="318"/>
      <c r="I9" s="5"/>
    </row>
    <row r="10" spans="1:9" x14ac:dyDescent="0.3">
      <c r="A10" s="168">
        <v>334</v>
      </c>
      <c r="B10" s="148">
        <v>44750</v>
      </c>
      <c r="C10" s="149">
        <v>401.64</v>
      </c>
      <c r="G10" s="8" t="s">
        <v>32</v>
      </c>
      <c r="H10" s="14">
        <f>+B4</f>
        <v>800</v>
      </c>
    </row>
    <row r="11" spans="1:9" x14ac:dyDescent="0.3">
      <c r="A11" s="169"/>
      <c r="B11" s="150"/>
      <c r="C11" s="151"/>
      <c r="G11" s="6" t="s">
        <v>33</v>
      </c>
      <c r="H11" s="15">
        <f>+C15</f>
        <v>401.64</v>
      </c>
    </row>
    <row r="12" spans="1:9" ht="15" thickBot="1" x14ac:dyDescent="0.35">
      <c r="A12" s="168"/>
      <c r="B12" s="148"/>
      <c r="C12" s="149"/>
      <c r="G12" s="9"/>
      <c r="H12" s="10"/>
    </row>
    <row r="13" spans="1:9" ht="15" thickBot="1" x14ac:dyDescent="0.35">
      <c r="A13" s="169"/>
      <c r="B13" s="150"/>
      <c r="C13" s="151"/>
      <c r="G13" s="16" t="s">
        <v>34</v>
      </c>
      <c r="H13" s="17">
        <f>+H10-H11</f>
        <v>398.36</v>
      </c>
    </row>
    <row r="14" spans="1:9" ht="15" thickBot="1" x14ac:dyDescent="0.35">
      <c r="A14" s="168"/>
      <c r="B14" s="148"/>
      <c r="C14" s="149"/>
    </row>
    <row r="15" spans="1:9" ht="15" thickBot="1" x14ac:dyDescent="0.35">
      <c r="A15" s="75"/>
      <c r="B15" s="76" t="s">
        <v>31</v>
      </c>
      <c r="C15" s="77">
        <f>SUM(C10:C14)</f>
        <v>401.64</v>
      </c>
    </row>
    <row r="16" spans="1:9" x14ac:dyDescent="0.3">
      <c r="B16" s="1"/>
    </row>
  </sheetData>
  <mergeCells count="1">
    <mergeCell ref="G9:H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6"/>
  <sheetViews>
    <sheetView workbookViewId="0">
      <selection activeCell="C9" sqref="C9"/>
    </sheetView>
  </sheetViews>
  <sheetFormatPr defaultColWidth="8.6640625" defaultRowHeight="14.4" x14ac:dyDescent="0.3"/>
  <cols>
    <col min="1" max="1" width="13.44140625" customWidth="1"/>
    <col min="2" max="2" width="13.33203125" customWidth="1"/>
    <col min="3" max="3" width="18.5546875" customWidth="1"/>
    <col min="7" max="7" width="15" customWidth="1"/>
    <col min="8" max="8" width="11.6640625" customWidth="1"/>
  </cols>
  <sheetData>
    <row r="1" spans="1:9" x14ac:dyDescent="0.3">
      <c r="A1" s="1" t="s">
        <v>23</v>
      </c>
      <c r="B1" s="66" t="s">
        <v>499</v>
      </c>
    </row>
    <row r="2" spans="1:9" x14ac:dyDescent="0.3">
      <c r="A2" s="1" t="s">
        <v>24</v>
      </c>
      <c r="B2" s="2">
        <v>44725</v>
      </c>
    </row>
    <row r="3" spans="1:9" x14ac:dyDescent="0.3">
      <c r="A3" s="4" t="s">
        <v>25</v>
      </c>
      <c r="B3" s="3">
        <v>3000</v>
      </c>
    </row>
    <row r="4" spans="1:9" x14ac:dyDescent="0.3">
      <c r="A4" s="1" t="s">
        <v>26</v>
      </c>
      <c r="B4" s="1" t="s">
        <v>486</v>
      </c>
    </row>
    <row r="5" spans="1:9" x14ac:dyDescent="0.3">
      <c r="A5" s="4" t="s">
        <v>27</v>
      </c>
      <c r="B5" s="4" t="s">
        <v>489</v>
      </c>
    </row>
    <row r="6" spans="1:9" x14ac:dyDescent="0.3">
      <c r="B6" s="1"/>
    </row>
    <row r="7" spans="1:9" x14ac:dyDescent="0.3">
      <c r="B7" s="1"/>
    </row>
    <row r="8" spans="1:9" ht="28.8" x14ac:dyDescent="0.3">
      <c r="A8" s="67" t="s">
        <v>28</v>
      </c>
      <c r="B8" s="68" t="s">
        <v>29</v>
      </c>
      <c r="C8" s="69" t="s">
        <v>30</v>
      </c>
      <c r="D8" s="5"/>
      <c r="E8" s="5"/>
      <c r="F8" s="5"/>
      <c r="G8" s="317" t="s">
        <v>35</v>
      </c>
      <c r="H8" s="318"/>
      <c r="I8" s="5"/>
    </row>
    <row r="9" spans="1:9" x14ac:dyDescent="0.3">
      <c r="A9" s="258" t="s">
        <v>490</v>
      </c>
      <c r="B9" s="148">
        <v>44725</v>
      </c>
      <c r="C9" s="149">
        <v>892</v>
      </c>
      <c r="G9" s="8" t="s">
        <v>32</v>
      </c>
      <c r="H9" s="14">
        <f>+B3</f>
        <v>3000</v>
      </c>
    </row>
    <row r="10" spans="1:9" x14ac:dyDescent="0.3">
      <c r="A10" s="178"/>
      <c r="B10" s="150"/>
      <c r="C10" s="151">
        <v>0</v>
      </c>
      <c r="G10" s="6" t="s">
        <v>33</v>
      </c>
      <c r="H10" s="15">
        <f>+C16</f>
        <v>892</v>
      </c>
    </row>
    <row r="11" spans="1:9" ht="15" thickBot="1" x14ac:dyDescent="0.35">
      <c r="A11" s="177"/>
      <c r="B11" s="148"/>
      <c r="C11" s="149">
        <v>0</v>
      </c>
      <c r="G11" s="9"/>
      <c r="H11" s="10"/>
    </row>
    <row r="12" spans="1:9" ht="15" thickBot="1" x14ac:dyDescent="0.35">
      <c r="A12" s="169"/>
      <c r="B12" s="150"/>
      <c r="C12" s="151">
        <v>0</v>
      </c>
      <c r="G12" s="16" t="s">
        <v>34</v>
      </c>
      <c r="H12" s="17">
        <f>+H9-H10</f>
        <v>2108</v>
      </c>
    </row>
    <row r="13" spans="1:9" x14ac:dyDescent="0.3">
      <c r="A13" s="168"/>
      <c r="B13" s="148"/>
      <c r="C13" s="149"/>
    </row>
    <row r="14" spans="1:9" x14ac:dyDescent="0.3">
      <c r="A14" s="70"/>
      <c r="B14" s="163"/>
      <c r="C14" s="14"/>
    </row>
    <row r="15" spans="1:9" ht="15" thickBot="1" x14ac:dyDescent="0.35">
      <c r="A15" s="72"/>
      <c r="B15" s="73"/>
      <c r="C15" s="74"/>
    </row>
    <row r="16" spans="1:9" ht="15" thickBot="1" x14ac:dyDescent="0.35">
      <c r="A16" s="75"/>
      <c r="B16" s="76" t="s">
        <v>31</v>
      </c>
      <c r="C16" s="77">
        <f>SUM(C9:C15)</f>
        <v>892</v>
      </c>
    </row>
  </sheetData>
  <mergeCells count="1"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43</vt:i4>
      </vt:variant>
      <vt:variant>
        <vt:lpstr>Intervalli denominati</vt:lpstr>
      </vt:variant>
      <vt:variant>
        <vt:i4>4</vt:i4>
      </vt:variant>
    </vt:vector>
  </HeadingPairs>
  <TitlesOfParts>
    <vt:vector size="47" baseType="lpstr">
      <vt:lpstr>UO_PONTEDILEGNO</vt:lpstr>
      <vt:lpstr>UO_PONTEDILEGNO (2)</vt:lpstr>
      <vt:lpstr>dati</vt:lpstr>
      <vt:lpstr>FORMAT_determina cumulativa-21</vt:lpstr>
      <vt:lpstr>3M SRL</vt:lpstr>
      <vt:lpstr>Stella Alpina</vt:lpstr>
      <vt:lpstr>A.D. SRL</vt:lpstr>
      <vt:lpstr>AGRIAVVENTURA</vt:lpstr>
      <vt:lpstr>AGUST</vt:lpstr>
      <vt:lpstr>Alim.Moretti</vt:lpstr>
      <vt:lpstr>ATS</vt:lpstr>
      <vt:lpstr>BENDOTTI</vt:lpstr>
      <vt:lpstr>CADI' SRL</vt:lpstr>
      <vt:lpstr>Camuna fresco</vt:lpstr>
      <vt:lpstr>DAC</vt:lpstr>
      <vt:lpstr>DETERCHIMICA</vt:lpstr>
      <vt:lpstr>EDIL CLAUDIO</vt:lpstr>
      <vt:lpstr>FARMACIA DELLO SPORTIVO</vt:lpstr>
      <vt:lpstr>FARMACIA PETROBONI</vt:lpstr>
      <vt:lpstr>FERRARI BATTISTA</vt:lpstr>
      <vt:lpstr>FERRARI BATTISTA - detersivi</vt:lpstr>
      <vt:lpstr>Ferramenta Rizzi</vt:lpstr>
      <vt:lpstr>Formis</vt:lpstr>
      <vt:lpstr>GENERALE BEVERAGE</vt:lpstr>
      <vt:lpstr>GENZIANELLA</vt:lpstr>
      <vt:lpstr>G.F. MARKET</vt:lpstr>
      <vt:lpstr>Gregorini</vt:lpstr>
      <vt:lpstr>HOTEL PASSO DELLO STELVIO</vt:lpstr>
      <vt:lpstr>La Melagrana</vt:lpstr>
      <vt:lpstr>LA PERGOLA</vt:lpstr>
      <vt:lpstr>LA TORRETTA</vt:lpstr>
      <vt:lpstr>MaroniTurismo</vt:lpstr>
      <vt:lpstr>Pedezzi frutta</vt:lpstr>
      <vt:lpstr>RIZZI SNC</vt:lpstr>
      <vt:lpstr>SIFAS</vt:lpstr>
      <vt:lpstr>SNOW BOARD HOUSE</vt:lpstr>
      <vt:lpstr>Spesamia</vt:lpstr>
      <vt:lpstr>Taccolini bibite</vt:lpstr>
      <vt:lpstr>TONALE PRESENA GESTIONI</vt:lpstr>
      <vt:lpstr>Val Wash Clusane-Ponte</vt:lpstr>
      <vt:lpstr>Valcamonica service</vt:lpstr>
      <vt:lpstr>JOLLY</vt:lpstr>
      <vt:lpstr>ZAMBONI MACELLERIA</vt:lpstr>
      <vt:lpstr>UO_PONTEDILEGNO!_Hlk23157351</vt:lpstr>
      <vt:lpstr>'UO_PONTEDILEGNO (2)'!_Hlk23157351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2023-01-10T13:54:43Z</dcterms:modified>
</cp:coreProperties>
</file>